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5030" yWindow="-135" windowWidth="5115" windowHeight="11460"/>
  </bookViews>
  <sheets>
    <sheet name="Stats 2012" sheetId="10" r:id="rId1"/>
  </sheets>
  <calcPr calcId="145621"/>
</workbook>
</file>

<file path=xl/calcChain.xml><?xml version="1.0" encoding="utf-8"?>
<calcChain xmlns="http://schemas.openxmlformats.org/spreadsheetml/2006/main">
  <c r="R67" i="10" l="1"/>
  <c r="Q67" i="10"/>
  <c r="B67" i="10"/>
  <c r="V67" i="10" s="1"/>
  <c r="R66" i="10"/>
  <c r="Q66" i="10"/>
  <c r="B66" i="10"/>
  <c r="V66" i="10" s="1"/>
  <c r="V65" i="10"/>
  <c r="R65" i="10"/>
  <c r="T65" i="10" s="1"/>
  <c r="Q65" i="10"/>
  <c r="B65" i="10"/>
  <c r="U65" i="10" s="1"/>
  <c r="R64" i="10"/>
  <c r="Q64" i="10"/>
  <c r="S64" i="10" s="1"/>
  <c r="B64" i="10"/>
  <c r="U64" i="10" s="1"/>
  <c r="R63" i="10"/>
  <c r="Q63" i="10"/>
  <c r="T63" i="10" s="1"/>
  <c r="B63" i="10"/>
  <c r="V63" i="10" s="1"/>
  <c r="R59" i="10"/>
  <c r="Q59" i="10"/>
  <c r="B59" i="10"/>
  <c r="V59" i="10" s="1"/>
  <c r="R58" i="10"/>
  <c r="Q58" i="10"/>
  <c r="B58" i="10"/>
  <c r="U58" i="10" s="1"/>
  <c r="R57" i="10"/>
  <c r="Q57" i="10"/>
  <c r="B57" i="10"/>
  <c r="V57" i="10" s="1"/>
  <c r="R56" i="10"/>
  <c r="Q56" i="10"/>
  <c r="B56" i="10"/>
  <c r="V56" i="10" s="1"/>
  <c r="R55" i="10"/>
  <c r="Q55" i="10"/>
  <c r="B55" i="10"/>
  <c r="V55" i="10" s="1"/>
  <c r="R52" i="10"/>
  <c r="Q52" i="10"/>
  <c r="B52" i="10"/>
  <c r="V52" i="10" s="1"/>
  <c r="R51" i="10"/>
  <c r="Q51" i="10"/>
  <c r="S51" i="10" s="1"/>
  <c r="B51" i="10"/>
  <c r="V51" i="10" s="1"/>
  <c r="R50" i="10"/>
  <c r="Q50" i="10"/>
  <c r="B50" i="10"/>
  <c r="V50" i="10" s="1"/>
  <c r="R49" i="10"/>
  <c r="Q49" i="10"/>
  <c r="B49" i="10"/>
  <c r="V49" i="10" s="1"/>
  <c r="R48" i="10"/>
  <c r="Q48" i="10"/>
  <c r="B48" i="10"/>
  <c r="V48" i="10" s="1"/>
  <c r="R47" i="10"/>
  <c r="Q47" i="10"/>
  <c r="B47" i="10"/>
  <c r="V47" i="10" s="1"/>
  <c r="R46" i="10"/>
  <c r="Q46" i="10"/>
  <c r="B46" i="10"/>
  <c r="V46" i="10" s="1"/>
  <c r="R45" i="10"/>
  <c r="Q45" i="10"/>
  <c r="B45" i="10"/>
  <c r="V45" i="10" s="1"/>
  <c r="R44" i="10"/>
  <c r="Q44" i="10"/>
  <c r="B44" i="10"/>
  <c r="U44" i="10" s="1"/>
  <c r="R43" i="10"/>
  <c r="Q43" i="10"/>
  <c r="B43" i="10"/>
  <c r="U43" i="10" s="1"/>
  <c r="R42" i="10"/>
  <c r="Q42" i="10"/>
  <c r="B42" i="10"/>
  <c r="U42" i="10" s="1"/>
  <c r="R41" i="10"/>
  <c r="Q41" i="10"/>
  <c r="B41" i="10"/>
  <c r="V41" i="10" s="1"/>
  <c r="R40" i="10"/>
  <c r="Q40" i="10"/>
  <c r="B40" i="10"/>
  <c r="V40" i="10" s="1"/>
  <c r="R39" i="10"/>
  <c r="Q39" i="10"/>
  <c r="B39" i="10"/>
  <c r="V39" i="10" s="1"/>
  <c r="R38" i="10"/>
  <c r="Q38" i="10"/>
  <c r="B38" i="10"/>
  <c r="V38" i="10" s="1"/>
  <c r="R37" i="10"/>
  <c r="Q37" i="10"/>
  <c r="B37" i="10"/>
  <c r="V37" i="10" s="1"/>
  <c r="R36" i="10"/>
  <c r="Q36" i="10"/>
  <c r="B36" i="10"/>
  <c r="U36" i="10" s="1"/>
  <c r="R35" i="10"/>
  <c r="Q35" i="10"/>
  <c r="B35" i="10"/>
  <c r="U35" i="10" s="1"/>
  <c r="R34" i="10"/>
  <c r="Q34" i="10"/>
  <c r="B34" i="10"/>
  <c r="V34" i="10" s="1"/>
  <c r="R33" i="10"/>
  <c r="Q33" i="10"/>
  <c r="B33" i="10"/>
  <c r="V33" i="10" s="1"/>
  <c r="R32" i="10"/>
  <c r="Q32" i="10"/>
  <c r="B32" i="10"/>
  <c r="U32" i="10" s="1"/>
  <c r="R31" i="10"/>
  <c r="Q31" i="10"/>
  <c r="B31" i="10"/>
  <c r="V31" i="10" s="1"/>
  <c r="R30" i="10"/>
  <c r="Q30" i="10"/>
  <c r="B30" i="10"/>
  <c r="V30" i="10" s="1"/>
  <c r="R29" i="10"/>
  <c r="Q29" i="10"/>
  <c r="B29" i="10"/>
  <c r="V29" i="10" s="1"/>
  <c r="R28" i="10"/>
  <c r="Q28" i="10"/>
  <c r="B28" i="10"/>
  <c r="U28" i="10" s="1"/>
  <c r="R27" i="10"/>
  <c r="Q27" i="10"/>
  <c r="B27" i="10"/>
  <c r="U27" i="10" s="1"/>
  <c r="R26" i="10"/>
  <c r="Q26" i="10"/>
  <c r="B26" i="10"/>
  <c r="V26" i="10" s="1"/>
  <c r="R25" i="10"/>
  <c r="Q25" i="10"/>
  <c r="B25" i="10"/>
  <c r="V25" i="10" s="1"/>
  <c r="R24" i="10"/>
  <c r="Q24" i="10"/>
  <c r="B24" i="10"/>
  <c r="V24" i="10" s="1"/>
  <c r="R20" i="10"/>
  <c r="Q20" i="10"/>
  <c r="B20" i="10"/>
  <c r="V20" i="10" s="1"/>
  <c r="R19" i="10"/>
  <c r="Q19" i="10"/>
  <c r="B19" i="10"/>
  <c r="V19" i="10" s="1"/>
  <c r="R18" i="10"/>
  <c r="Q18" i="10"/>
  <c r="B18" i="10"/>
  <c r="U18" i="10" s="1"/>
  <c r="R17" i="10"/>
  <c r="Q17" i="10"/>
  <c r="B17" i="10"/>
  <c r="U17" i="10" s="1"/>
  <c r="R16" i="10"/>
  <c r="Q16" i="10"/>
  <c r="B16" i="10"/>
  <c r="V16" i="10" s="1"/>
  <c r="R15" i="10"/>
  <c r="Q15" i="10"/>
  <c r="B15" i="10"/>
  <c r="V15" i="10" s="1"/>
  <c r="R14" i="10"/>
  <c r="Q14" i="10"/>
  <c r="B14" i="10"/>
  <c r="V14" i="10" s="1"/>
  <c r="R13" i="10"/>
  <c r="Q13" i="10"/>
  <c r="B13" i="10"/>
  <c r="U13" i="10" s="1"/>
  <c r="R12" i="10"/>
  <c r="Q12" i="10"/>
  <c r="B12" i="10"/>
  <c r="V12" i="10" s="1"/>
  <c r="R11" i="10"/>
  <c r="Q11" i="10"/>
  <c r="B11" i="10"/>
  <c r="V11" i="10" s="1"/>
  <c r="R10" i="10"/>
  <c r="Q10" i="10"/>
  <c r="B10" i="10"/>
  <c r="V10" i="10" s="1"/>
  <c r="R9" i="10"/>
  <c r="Q9" i="10"/>
  <c r="B9" i="10"/>
  <c r="U9" i="10" s="1"/>
  <c r="R8" i="10"/>
  <c r="Q8" i="10"/>
  <c r="B8" i="10"/>
  <c r="V8" i="10" s="1"/>
  <c r="R7" i="10"/>
  <c r="Q7" i="10"/>
  <c r="B7" i="10"/>
  <c r="U7" i="10" s="1"/>
  <c r="R6" i="10"/>
  <c r="Q6" i="10"/>
  <c r="B6" i="10"/>
  <c r="U6" i="10" s="1"/>
  <c r="R5" i="10"/>
  <c r="Q5" i="10"/>
  <c r="B5" i="10"/>
  <c r="U5" i="10" s="1"/>
  <c r="R4" i="10"/>
  <c r="Q4" i="10"/>
  <c r="B4" i="10"/>
  <c r="V4" i="10" s="1"/>
  <c r="R3" i="10"/>
  <c r="Q3" i="10"/>
  <c r="B3" i="10"/>
  <c r="V3" i="10" s="1"/>
  <c r="R2" i="10"/>
  <c r="Q2" i="10"/>
  <c r="B2" i="10"/>
  <c r="U2" i="10" s="1"/>
  <c r="T66" i="10" l="1"/>
  <c r="S65" i="10"/>
  <c r="S59" i="10"/>
  <c r="S66" i="10"/>
  <c r="U66" i="10"/>
  <c r="S67" i="10"/>
  <c r="T64" i="10"/>
  <c r="T67" i="10"/>
  <c r="V64" i="10"/>
  <c r="U67" i="10"/>
  <c r="V43" i="10"/>
  <c r="U63" i="10"/>
  <c r="S63" i="10"/>
  <c r="S46" i="10"/>
  <c r="S55" i="10"/>
  <c r="T55" i="10"/>
  <c r="S56" i="10"/>
  <c r="V58" i="10"/>
  <c r="T59" i="10"/>
  <c r="S48" i="10"/>
  <c r="U55" i="10"/>
  <c r="S57" i="10"/>
  <c r="T58" i="10"/>
  <c r="U59" i="10"/>
  <c r="U33" i="10"/>
  <c r="S45" i="10"/>
  <c r="S52" i="10"/>
  <c r="S58" i="10"/>
  <c r="T56" i="10"/>
  <c r="T57" i="10"/>
  <c r="U56" i="10"/>
  <c r="U57" i="10"/>
  <c r="S20" i="10"/>
  <c r="S32" i="10"/>
  <c r="S30" i="10"/>
  <c r="S47" i="10"/>
  <c r="U31" i="10"/>
  <c r="T49" i="10"/>
  <c r="T42" i="10"/>
  <c r="T25" i="10"/>
  <c r="S28" i="10"/>
  <c r="T35" i="10"/>
  <c r="T27" i="10"/>
  <c r="S34" i="10"/>
  <c r="S42" i="10"/>
  <c r="U25" i="10"/>
  <c r="V42" i="10"/>
  <c r="T29" i="10"/>
  <c r="S31" i="10"/>
  <c r="S40" i="10"/>
  <c r="U38" i="10"/>
  <c r="T26" i="10"/>
  <c r="U30" i="10"/>
  <c r="T34" i="10"/>
  <c r="T36" i="10"/>
  <c r="U26" i="10"/>
  <c r="T32" i="10"/>
  <c r="U34" i="10"/>
  <c r="T50" i="10"/>
  <c r="V27" i="10"/>
  <c r="T30" i="10"/>
  <c r="T47" i="10"/>
  <c r="S25" i="10"/>
  <c r="S37" i="10"/>
  <c r="S39" i="10"/>
  <c r="T52" i="10"/>
  <c r="S41" i="10"/>
  <c r="T44" i="10"/>
  <c r="T46" i="10"/>
  <c r="S50" i="10"/>
  <c r="T33" i="10"/>
  <c r="T39" i="10"/>
  <c r="V44" i="10"/>
  <c r="T24" i="10"/>
  <c r="S29" i="10"/>
  <c r="V35" i="10"/>
  <c r="S43" i="10"/>
  <c r="T31" i="10"/>
  <c r="T28" i="10"/>
  <c r="T37" i="10"/>
  <c r="U41" i="10"/>
  <c r="U24" i="10"/>
  <c r="S38" i="10"/>
  <c r="T43" i="10"/>
  <c r="T51" i="10"/>
  <c r="S26" i="10"/>
  <c r="T48" i="10"/>
  <c r="S36" i="10"/>
  <c r="T38" i="10"/>
  <c r="T40" i="10"/>
  <c r="T45" i="10"/>
  <c r="S49" i="10"/>
  <c r="V28" i="10"/>
  <c r="V32" i="10"/>
  <c r="V36" i="10"/>
  <c r="S24" i="10"/>
  <c r="T41" i="10"/>
  <c r="U29" i="10"/>
  <c r="U40" i="10"/>
  <c r="S33" i="10"/>
  <c r="S27" i="10"/>
  <c r="S35" i="10"/>
  <c r="U37" i="10"/>
  <c r="U39" i="10"/>
  <c r="S44" i="10"/>
  <c r="S10" i="10"/>
  <c r="S14" i="10"/>
  <c r="T5" i="10"/>
  <c r="T16" i="10"/>
  <c r="V13" i="10"/>
  <c r="U15" i="10"/>
  <c r="T15" i="10"/>
  <c r="T2" i="10"/>
  <c r="S5" i="10"/>
  <c r="T7" i="10"/>
  <c r="T9" i="10"/>
  <c r="S12" i="10"/>
  <c r="V5" i="10"/>
  <c r="T4" i="10"/>
  <c r="T18" i="10"/>
  <c r="S3" i="10"/>
  <c r="T11" i="10"/>
  <c r="T12" i="10"/>
  <c r="U12" i="10"/>
  <c r="S16" i="10"/>
  <c r="V17" i="10"/>
  <c r="S4" i="10"/>
  <c r="T6" i="10"/>
  <c r="S18" i="10"/>
  <c r="S2" i="10"/>
  <c r="V6" i="10"/>
  <c r="T10" i="10"/>
  <c r="S13" i="10"/>
  <c r="T14" i="10"/>
  <c r="T3" i="10"/>
  <c r="S8" i="10"/>
  <c r="T13" i="10"/>
  <c r="U16" i="10"/>
  <c r="S7" i="10"/>
  <c r="U8" i="10"/>
  <c r="V9" i="10"/>
  <c r="S11" i="10"/>
  <c r="T17" i="10"/>
  <c r="T20" i="10"/>
  <c r="S15" i="10"/>
  <c r="V2" i="10"/>
  <c r="V7" i="10"/>
  <c r="V18" i="10"/>
  <c r="U4" i="10"/>
  <c r="U11" i="10"/>
  <c r="U14" i="10"/>
  <c r="T8" i="10"/>
  <c r="U3" i="10"/>
  <c r="S6" i="10"/>
  <c r="S9" i="10"/>
  <c r="U10" i="10"/>
  <c r="S17" i="10"/>
</calcChain>
</file>

<file path=xl/sharedStrings.xml><?xml version="1.0" encoding="utf-8"?>
<sst xmlns="http://schemas.openxmlformats.org/spreadsheetml/2006/main" count="206" uniqueCount="89">
  <si>
    <t>David Atkinson</t>
  </si>
  <si>
    <t>Jack Rogers</t>
  </si>
  <si>
    <t>Ashley Turney</t>
  </si>
  <si>
    <t>Felix Allum</t>
  </si>
  <si>
    <t>Matt Mckay</t>
  </si>
  <si>
    <t>Duncan Ward</t>
  </si>
  <si>
    <t>Tom Dixon</t>
  </si>
  <si>
    <t>Stuart Rogers</t>
  </si>
  <si>
    <t>Alex Dale</t>
  </si>
  <si>
    <t>Andy Viney</t>
  </si>
  <si>
    <t>Alex Rogers</t>
  </si>
  <si>
    <t>Abhay Mayer</t>
  </si>
  <si>
    <t>David Sidebottom</t>
  </si>
  <si>
    <t>Paul Langley</t>
  </si>
  <si>
    <t>will Gray</t>
  </si>
  <si>
    <t>Luke Jackson</t>
  </si>
  <si>
    <t>Rich Stephenson</t>
  </si>
  <si>
    <t>Ian Rogers</t>
  </si>
  <si>
    <t>Robert Viney</t>
  </si>
  <si>
    <t>Hugh Coles</t>
  </si>
  <si>
    <t>Renny Adams</t>
  </si>
  <si>
    <t>Chris Cann</t>
  </si>
  <si>
    <t>Joe Shuttle</t>
  </si>
  <si>
    <t>Ben Langley</t>
  </si>
  <si>
    <t>Paul Weston</t>
  </si>
  <si>
    <t>Chris Fleming</t>
  </si>
  <si>
    <t>Callum Tilbury</t>
  </si>
  <si>
    <t>hugh Jackson</t>
  </si>
  <si>
    <t>David Mackintosh</t>
  </si>
  <si>
    <t>Alex Tilbury</t>
  </si>
  <si>
    <t>Neil Palmer</t>
  </si>
  <si>
    <t>Dan Colquhoun</t>
  </si>
  <si>
    <t>Elliot Ayling</t>
  </si>
  <si>
    <t>Michael Viney</t>
  </si>
  <si>
    <t>Games Played</t>
  </si>
  <si>
    <t>Qualifing Runs</t>
  </si>
  <si>
    <t>50's</t>
  </si>
  <si>
    <t>100's</t>
  </si>
  <si>
    <t>Ducks</t>
  </si>
  <si>
    <t>Golden Ducks</t>
  </si>
  <si>
    <t>Catches</t>
  </si>
  <si>
    <t>Stumpings</t>
  </si>
  <si>
    <t>Wickets</t>
  </si>
  <si>
    <t>5 Wickets</t>
  </si>
  <si>
    <t>5/over</t>
  </si>
  <si>
    <t>8/over</t>
  </si>
  <si>
    <t>Total points</t>
  </si>
  <si>
    <t>Byes</t>
  </si>
  <si>
    <t>Batting Points</t>
  </si>
  <si>
    <t>Bowling Points</t>
  </si>
  <si>
    <t>Batting %</t>
  </si>
  <si>
    <t>Bowling %</t>
  </si>
  <si>
    <t>Batsmen</t>
  </si>
  <si>
    <t>Bowlers</t>
  </si>
  <si>
    <t>Nick Nguyen</t>
  </si>
  <si>
    <t>Will Johnstone</t>
  </si>
  <si>
    <t>Charlie Crassborn</t>
  </si>
  <si>
    <t>Ollie Haddock</t>
  </si>
  <si>
    <t>Edward Bowcock</t>
  </si>
  <si>
    <t>Nareshwar Pandramis</t>
  </si>
  <si>
    <t>S Subbiah</t>
  </si>
  <si>
    <t>Joe Baldwin</t>
  </si>
  <si>
    <t>Alex Lines</t>
  </si>
  <si>
    <t>Chris Owen</t>
  </si>
  <si>
    <t>Tim Aylott</t>
  </si>
  <si>
    <t>James Heslop</t>
  </si>
  <si>
    <t>Mustak Musa</t>
  </si>
  <si>
    <t xml:space="preserve"> </t>
  </si>
  <si>
    <t>Ollie Lansdowne</t>
  </si>
  <si>
    <t>Robert Lloyd</t>
  </si>
  <si>
    <t>M. Rajibali</t>
  </si>
  <si>
    <t>ED lloyd</t>
  </si>
  <si>
    <t>Tom Player</t>
  </si>
  <si>
    <t>Chris Cooke</t>
  </si>
  <si>
    <t>Henry Bugg</t>
  </si>
  <si>
    <t>Johnny Andrews</t>
  </si>
  <si>
    <t>Tom Ayling</t>
  </si>
  <si>
    <t>Value Next Season</t>
  </si>
  <si>
    <t>75's</t>
  </si>
  <si>
    <t>Luke Douglas</t>
  </si>
  <si>
    <t>Points Per Game</t>
  </si>
  <si>
    <t>Bruce Friderichs</t>
  </si>
  <si>
    <t>B</t>
  </si>
  <si>
    <t>T</t>
  </si>
  <si>
    <t>W</t>
  </si>
  <si>
    <t>A</t>
  </si>
  <si>
    <t>Wicket Keepers</t>
  </si>
  <si>
    <t>Allrounders</t>
  </si>
  <si>
    <t>*Luke Douglas and Bruce Friderichs stats taken from what can be found on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</si>
</sst>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Protection="1"/>
    <xf numFmtId="0" fontId="1" fillId="0" borderId="0" xfId="0" applyFont="1" applyProtection="1">
      <protection locked="0"/>
    </xf>
    <xf numFmtId="1" fontId="0" fillId="0" borderId="0" xfId="0" applyNumberFormat="1"/>
    <xf numFmtId="0" fontId="4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105"/>
  <sheetViews>
    <sheetView tabSelected="1" topLeftCell="A25" workbookViewId="0">
      <selection activeCell="P78" sqref="P78"/>
    </sheetView>
  </sheetViews>
  <sheetFormatPr defaultRowHeight="15" x14ac:dyDescent="0.25"/>
  <cols>
    <col min="1" max="1" width="20.5703125" bestFit="1" customWidth="1"/>
    <col min="2" max="2" width="11.42578125" bestFit="1" customWidth="1"/>
    <col min="3" max="3" width="13.7109375" bestFit="1" customWidth="1"/>
    <col min="4" max="4" width="14" bestFit="1" customWidth="1"/>
    <col min="9" max="9" width="13.28515625" bestFit="1" customWidth="1"/>
    <col min="11" max="11" width="10.28515625" bestFit="1" customWidth="1"/>
    <col min="13" max="13" width="9.140625" style="7"/>
    <col min="14" max="14" width="9.5703125" bestFit="1" customWidth="1"/>
    <col min="16" max="16" width="9.28515625" customWidth="1"/>
    <col min="17" max="17" width="13.42578125" bestFit="1" customWidth="1"/>
    <col min="18" max="18" width="14.28515625" bestFit="1" customWidth="1"/>
    <col min="19" max="19" width="12.7109375" bestFit="1" customWidth="1"/>
    <col min="20" max="20" width="12" bestFit="1" customWidth="1"/>
    <col min="21" max="21" width="17.85546875" bestFit="1" customWidth="1"/>
    <col min="22" max="22" width="15.7109375" bestFit="1" customWidth="1"/>
  </cols>
  <sheetData>
    <row r="1" spans="1:23" s="1" customFormat="1" x14ac:dyDescent="0.25">
      <c r="A1" s="1" t="s">
        <v>53</v>
      </c>
      <c r="B1" s="3" t="s">
        <v>46</v>
      </c>
      <c r="C1" s="3" t="s">
        <v>34</v>
      </c>
      <c r="D1" s="5" t="s">
        <v>35</v>
      </c>
      <c r="E1" s="3" t="s">
        <v>36</v>
      </c>
      <c r="F1" s="3" t="s">
        <v>78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47</v>
      </c>
      <c r="M1" s="3" t="s">
        <v>42</v>
      </c>
      <c r="N1" s="3" t="s">
        <v>43</v>
      </c>
      <c r="O1" s="3" t="s">
        <v>44</v>
      </c>
      <c r="P1" s="3" t="s">
        <v>45</v>
      </c>
      <c r="Q1" s="3" t="s">
        <v>48</v>
      </c>
      <c r="R1" s="3" t="s">
        <v>49</v>
      </c>
      <c r="S1" s="3" t="s">
        <v>50</v>
      </c>
      <c r="T1" s="3" t="s">
        <v>51</v>
      </c>
      <c r="U1" s="3" t="s">
        <v>77</v>
      </c>
      <c r="V1" s="1" t="s">
        <v>80</v>
      </c>
    </row>
    <row r="2" spans="1:23" s="1" customFormat="1" x14ac:dyDescent="0.25">
      <c r="A2" s="2" t="s">
        <v>12</v>
      </c>
      <c r="B2" s="1">
        <f t="shared" ref="B2:B20" si="0">(D2/5)+(E2*5)+(F2*10)+(G2*15)-(H2*3)-(I2*6)+(J2*3)+(K2*5)-(L2/5)+(M2*5)+(N2*10)-(O2*3)-(P2*6)</f>
        <v>256.39999999999998</v>
      </c>
      <c r="C2" s="6">
        <v>15</v>
      </c>
      <c r="D2" s="6">
        <v>52</v>
      </c>
      <c r="E2" s="6">
        <v>0</v>
      </c>
      <c r="F2" s="6">
        <v>0</v>
      </c>
      <c r="G2" s="6">
        <v>0</v>
      </c>
      <c r="H2" s="6">
        <v>1</v>
      </c>
      <c r="I2" s="6">
        <v>0</v>
      </c>
      <c r="J2" s="6">
        <v>5</v>
      </c>
      <c r="K2" s="6">
        <v>0</v>
      </c>
      <c r="L2" s="6">
        <v>0</v>
      </c>
      <c r="M2" s="6">
        <v>40</v>
      </c>
      <c r="N2" s="6">
        <v>4</v>
      </c>
      <c r="O2" s="6">
        <v>2</v>
      </c>
      <c r="P2" s="6">
        <v>0</v>
      </c>
      <c r="Q2" s="6">
        <f t="shared" ref="Q2:Q20" si="1">(D2/5)+(E2*5)+(G2*10)-(H2*3)-(I2*6)</f>
        <v>7.4</v>
      </c>
      <c r="R2" s="6">
        <f t="shared" ref="R2:R20" si="2">(M2*4)+(N2*5)-(O2*3)-(P2*6)</f>
        <v>174</v>
      </c>
      <c r="S2" s="6">
        <f t="shared" ref="S2:S18" si="3">100*(Q2/(Q2+R2))</f>
        <v>4.0793825799338475</v>
      </c>
      <c r="T2" s="6">
        <f t="shared" ref="T2:T18" si="4">100*(R2/(Q2+R2))</f>
        <v>95.920617420066151</v>
      </c>
      <c r="U2" s="4">
        <f t="shared" ref="U2:U18" si="5">B2/10</f>
        <v>25.639999999999997</v>
      </c>
      <c r="V2" s="1">
        <f t="shared" ref="V2:V20" si="6">B2/C2</f>
        <v>17.09333333333333</v>
      </c>
      <c r="W2" s="1" t="s">
        <v>82</v>
      </c>
    </row>
    <row r="3" spans="1:23" s="1" customFormat="1" x14ac:dyDescent="0.25">
      <c r="A3" s="2" t="s">
        <v>79</v>
      </c>
      <c r="B3" s="1">
        <f t="shared" si="0"/>
        <v>181</v>
      </c>
      <c r="C3" s="6">
        <v>22</v>
      </c>
      <c r="D3" s="6">
        <v>35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3</v>
      </c>
      <c r="K3" s="6">
        <v>0</v>
      </c>
      <c r="L3" s="6">
        <v>0</v>
      </c>
      <c r="M3" s="6">
        <v>33</v>
      </c>
      <c r="N3" s="6">
        <v>0</v>
      </c>
      <c r="O3" s="6">
        <v>0</v>
      </c>
      <c r="P3" s="6">
        <v>0</v>
      </c>
      <c r="Q3" s="6">
        <f t="shared" si="1"/>
        <v>7</v>
      </c>
      <c r="R3" s="6">
        <f t="shared" si="2"/>
        <v>132</v>
      </c>
      <c r="S3" s="6">
        <f t="shared" si="3"/>
        <v>5.0359712230215825</v>
      </c>
      <c r="T3" s="6">
        <f t="shared" si="4"/>
        <v>94.964028776978409</v>
      </c>
      <c r="U3" s="4">
        <f t="shared" si="5"/>
        <v>18.100000000000001</v>
      </c>
      <c r="V3" s="1">
        <f t="shared" si="6"/>
        <v>8.2272727272727266</v>
      </c>
      <c r="W3" s="1" t="s">
        <v>82</v>
      </c>
    </row>
    <row r="4" spans="1:23" s="1" customFormat="1" x14ac:dyDescent="0.25">
      <c r="A4" s="2" t="s">
        <v>56</v>
      </c>
      <c r="B4" s="1">
        <f t="shared" si="0"/>
        <v>179.4</v>
      </c>
      <c r="C4" s="6">
        <v>16</v>
      </c>
      <c r="D4" s="6">
        <v>192</v>
      </c>
      <c r="E4" s="6">
        <v>1</v>
      </c>
      <c r="F4" s="6">
        <v>0</v>
      </c>
      <c r="G4" s="6">
        <v>0</v>
      </c>
      <c r="H4" s="6">
        <v>2</v>
      </c>
      <c r="I4" s="6">
        <v>0</v>
      </c>
      <c r="J4" s="6">
        <v>5</v>
      </c>
      <c r="K4" s="6">
        <v>0</v>
      </c>
      <c r="L4" s="6">
        <v>0</v>
      </c>
      <c r="M4" s="6">
        <v>26</v>
      </c>
      <c r="N4" s="6">
        <v>0</v>
      </c>
      <c r="O4" s="6">
        <v>1</v>
      </c>
      <c r="P4" s="6">
        <v>0</v>
      </c>
      <c r="Q4" s="6">
        <f t="shared" si="1"/>
        <v>37.4</v>
      </c>
      <c r="R4" s="6">
        <f t="shared" si="2"/>
        <v>101</v>
      </c>
      <c r="S4" s="6">
        <f t="shared" si="3"/>
        <v>27.023121387283233</v>
      </c>
      <c r="T4" s="6">
        <f t="shared" si="4"/>
        <v>72.97687861271676</v>
      </c>
      <c r="U4" s="4">
        <f t="shared" si="5"/>
        <v>17.940000000000001</v>
      </c>
      <c r="V4" s="1">
        <f t="shared" si="6"/>
        <v>11.2125</v>
      </c>
      <c r="W4" s="1" t="s">
        <v>82</v>
      </c>
    </row>
    <row r="5" spans="1:23" s="1" customFormat="1" x14ac:dyDescent="0.25">
      <c r="A5" s="2" t="s">
        <v>5</v>
      </c>
      <c r="B5" s="1">
        <f t="shared" si="0"/>
        <v>148.6</v>
      </c>
      <c r="C5" s="6">
        <v>11</v>
      </c>
      <c r="D5" s="6">
        <v>113</v>
      </c>
      <c r="E5" s="6">
        <v>1</v>
      </c>
      <c r="F5" s="6">
        <v>0</v>
      </c>
      <c r="G5" s="6">
        <v>0</v>
      </c>
      <c r="H5" s="6">
        <v>0</v>
      </c>
      <c r="I5" s="6">
        <v>1</v>
      </c>
      <c r="J5" s="6">
        <v>4</v>
      </c>
      <c r="K5" s="6">
        <v>0</v>
      </c>
      <c r="L5" s="6">
        <v>0</v>
      </c>
      <c r="M5" s="6">
        <v>23</v>
      </c>
      <c r="N5" s="6">
        <v>0</v>
      </c>
      <c r="O5" s="6">
        <v>0</v>
      </c>
      <c r="P5" s="6">
        <v>0</v>
      </c>
      <c r="Q5" s="6">
        <f t="shared" si="1"/>
        <v>21.6</v>
      </c>
      <c r="R5" s="6">
        <f t="shared" si="2"/>
        <v>92</v>
      </c>
      <c r="S5" s="6">
        <f t="shared" si="3"/>
        <v>19.014084507042256</v>
      </c>
      <c r="T5" s="6">
        <f t="shared" si="4"/>
        <v>80.985915492957744</v>
      </c>
      <c r="U5" s="4">
        <f t="shared" si="5"/>
        <v>14.86</v>
      </c>
      <c r="V5" s="1">
        <f t="shared" si="6"/>
        <v>13.509090909090908</v>
      </c>
      <c r="W5" s="1" t="s">
        <v>82</v>
      </c>
    </row>
    <row r="6" spans="1:23" s="1" customFormat="1" x14ac:dyDescent="0.25">
      <c r="A6" s="2" t="s">
        <v>1</v>
      </c>
      <c r="B6" s="1">
        <f t="shared" si="0"/>
        <v>127</v>
      </c>
      <c r="C6" s="6">
        <v>13</v>
      </c>
      <c r="D6" s="6">
        <v>50</v>
      </c>
      <c r="E6" s="6">
        <v>0</v>
      </c>
      <c r="F6" s="6">
        <v>0</v>
      </c>
      <c r="G6" s="6">
        <v>0</v>
      </c>
      <c r="H6" s="6">
        <v>2</v>
      </c>
      <c r="I6" s="6">
        <v>0</v>
      </c>
      <c r="J6" s="6">
        <v>2</v>
      </c>
      <c r="K6" s="6">
        <v>0</v>
      </c>
      <c r="L6" s="6">
        <v>0</v>
      </c>
      <c r="M6" s="6">
        <v>24</v>
      </c>
      <c r="N6" s="6">
        <v>0</v>
      </c>
      <c r="O6" s="6">
        <v>1</v>
      </c>
      <c r="P6" s="6">
        <v>0</v>
      </c>
      <c r="Q6" s="6">
        <f t="shared" si="1"/>
        <v>4</v>
      </c>
      <c r="R6" s="6">
        <f t="shared" si="2"/>
        <v>93</v>
      </c>
      <c r="S6" s="6">
        <f t="shared" si="3"/>
        <v>4.1237113402061851</v>
      </c>
      <c r="T6" s="6">
        <f t="shared" si="4"/>
        <v>95.876288659793815</v>
      </c>
      <c r="U6" s="4">
        <f t="shared" si="5"/>
        <v>12.7</v>
      </c>
      <c r="V6" s="1">
        <f t="shared" si="6"/>
        <v>9.7692307692307701</v>
      </c>
      <c r="W6" s="1" t="s">
        <v>82</v>
      </c>
    </row>
    <row r="7" spans="1:23" s="1" customFormat="1" x14ac:dyDescent="0.25">
      <c r="A7" s="2" t="s">
        <v>62</v>
      </c>
      <c r="B7" s="1">
        <f t="shared" si="0"/>
        <v>125.6</v>
      </c>
      <c r="C7" s="6">
        <v>14</v>
      </c>
      <c r="D7" s="6">
        <v>33</v>
      </c>
      <c r="E7" s="6">
        <v>0</v>
      </c>
      <c r="F7" s="6">
        <v>0</v>
      </c>
      <c r="G7" s="6">
        <v>0</v>
      </c>
      <c r="H7" s="6">
        <v>2</v>
      </c>
      <c r="I7" s="6">
        <v>0</v>
      </c>
      <c r="J7" s="6">
        <v>1</v>
      </c>
      <c r="K7" s="6">
        <v>0</v>
      </c>
      <c r="L7" s="6">
        <v>0</v>
      </c>
      <c r="M7" s="6">
        <v>23</v>
      </c>
      <c r="N7" s="6">
        <v>1</v>
      </c>
      <c r="O7" s="6">
        <v>1</v>
      </c>
      <c r="P7" s="6">
        <v>0</v>
      </c>
      <c r="Q7" s="6">
        <f t="shared" si="1"/>
        <v>0.59999999999999964</v>
      </c>
      <c r="R7" s="6">
        <f t="shared" si="2"/>
        <v>94</v>
      </c>
      <c r="S7" s="6">
        <f t="shared" si="3"/>
        <v>0.63424947145877342</v>
      </c>
      <c r="T7" s="6">
        <f t="shared" si="4"/>
        <v>99.365750528541227</v>
      </c>
      <c r="U7" s="4">
        <f t="shared" si="5"/>
        <v>12.559999999999999</v>
      </c>
      <c r="V7" s="1">
        <f t="shared" si="6"/>
        <v>8.9714285714285715</v>
      </c>
      <c r="W7" s="1" t="s">
        <v>82</v>
      </c>
    </row>
    <row r="8" spans="1:23" s="1" customFormat="1" x14ac:dyDescent="0.25">
      <c r="A8" s="2" t="s">
        <v>70</v>
      </c>
      <c r="B8" s="1">
        <f t="shared" si="0"/>
        <v>78.400000000000006</v>
      </c>
      <c r="C8" s="6">
        <v>4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0</v>
      </c>
      <c r="L8" s="6">
        <v>0</v>
      </c>
      <c r="M8" s="6">
        <v>13</v>
      </c>
      <c r="N8" s="6">
        <v>1</v>
      </c>
      <c r="O8" s="6">
        <v>0</v>
      </c>
      <c r="P8" s="6">
        <v>0</v>
      </c>
      <c r="Q8" s="6">
        <f t="shared" si="1"/>
        <v>0.4</v>
      </c>
      <c r="R8" s="6">
        <f t="shared" si="2"/>
        <v>57</v>
      </c>
      <c r="S8" s="6">
        <f t="shared" si="3"/>
        <v>0.69686411149825789</v>
      </c>
      <c r="T8" s="6">
        <f t="shared" si="4"/>
        <v>99.303135888501743</v>
      </c>
      <c r="U8" s="4">
        <f t="shared" si="5"/>
        <v>7.8400000000000007</v>
      </c>
      <c r="V8" s="1">
        <f t="shared" si="6"/>
        <v>19.600000000000001</v>
      </c>
      <c r="W8" s="1" t="s">
        <v>82</v>
      </c>
    </row>
    <row r="9" spans="1:23" s="1" customFormat="1" x14ac:dyDescent="0.25">
      <c r="A9" s="2" t="s">
        <v>3</v>
      </c>
      <c r="B9" s="1">
        <f t="shared" si="0"/>
        <v>70</v>
      </c>
      <c r="C9" s="6">
        <v>9</v>
      </c>
      <c r="D9" s="6">
        <v>0</v>
      </c>
      <c r="E9" s="6">
        <v>0</v>
      </c>
      <c r="F9" s="6">
        <v>0</v>
      </c>
      <c r="G9" s="6">
        <v>0</v>
      </c>
      <c r="H9" s="6">
        <v>2</v>
      </c>
      <c r="I9" s="6">
        <v>2</v>
      </c>
      <c r="J9" s="6">
        <v>2</v>
      </c>
      <c r="K9" s="6">
        <v>0</v>
      </c>
      <c r="L9" s="6">
        <v>0</v>
      </c>
      <c r="M9" s="6">
        <v>15</v>
      </c>
      <c r="N9" s="6">
        <v>1</v>
      </c>
      <c r="O9" s="6">
        <v>1</v>
      </c>
      <c r="P9" s="6">
        <v>0</v>
      </c>
      <c r="Q9" s="6">
        <f t="shared" si="1"/>
        <v>-18</v>
      </c>
      <c r="R9" s="6">
        <f t="shared" si="2"/>
        <v>62</v>
      </c>
      <c r="S9" s="6">
        <f t="shared" si="3"/>
        <v>-40.909090909090914</v>
      </c>
      <c r="T9" s="6">
        <f t="shared" si="4"/>
        <v>140.90909090909091</v>
      </c>
      <c r="U9" s="4">
        <f t="shared" si="5"/>
        <v>7</v>
      </c>
      <c r="V9" s="1">
        <f t="shared" si="6"/>
        <v>7.7777777777777777</v>
      </c>
      <c r="W9" s="1" t="s">
        <v>82</v>
      </c>
    </row>
    <row r="10" spans="1:23" s="1" customFormat="1" x14ac:dyDescent="0.25">
      <c r="A10" s="2" t="s">
        <v>6</v>
      </c>
      <c r="B10" s="1">
        <f t="shared" si="0"/>
        <v>65.400000000000006</v>
      </c>
      <c r="C10" s="6">
        <v>4</v>
      </c>
      <c r="D10" s="6">
        <v>37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</v>
      </c>
      <c r="K10" s="6">
        <v>0</v>
      </c>
      <c r="L10" s="6">
        <v>0</v>
      </c>
      <c r="M10" s="6">
        <v>9</v>
      </c>
      <c r="N10" s="6">
        <v>1</v>
      </c>
      <c r="O10" s="6">
        <v>1</v>
      </c>
      <c r="P10" s="6">
        <v>0</v>
      </c>
      <c r="Q10" s="6">
        <f t="shared" si="1"/>
        <v>7.4</v>
      </c>
      <c r="R10" s="6">
        <f t="shared" si="2"/>
        <v>38</v>
      </c>
      <c r="S10" s="6">
        <f t="shared" si="3"/>
        <v>16.29955947136564</v>
      </c>
      <c r="T10" s="6">
        <f t="shared" si="4"/>
        <v>83.700440528634374</v>
      </c>
      <c r="U10" s="4">
        <f t="shared" si="5"/>
        <v>6.5400000000000009</v>
      </c>
      <c r="V10" s="1">
        <f t="shared" si="6"/>
        <v>16.350000000000001</v>
      </c>
      <c r="W10" s="1" t="s">
        <v>82</v>
      </c>
    </row>
    <row r="11" spans="1:23" s="1" customFormat="1" x14ac:dyDescent="0.25">
      <c r="A11" s="2" t="s">
        <v>2</v>
      </c>
      <c r="B11" s="1">
        <f t="shared" si="0"/>
        <v>51.8</v>
      </c>
      <c r="C11" s="6">
        <v>8</v>
      </c>
      <c r="D11" s="6">
        <v>9</v>
      </c>
      <c r="E11" s="6">
        <v>0</v>
      </c>
      <c r="F11" s="6">
        <v>0</v>
      </c>
      <c r="G11" s="6">
        <v>0</v>
      </c>
      <c r="H11" s="6">
        <v>2</v>
      </c>
      <c r="I11" s="6">
        <v>0</v>
      </c>
      <c r="J11" s="6">
        <v>2</v>
      </c>
      <c r="K11" s="6">
        <v>0</v>
      </c>
      <c r="L11" s="6">
        <v>0</v>
      </c>
      <c r="M11" s="6">
        <v>10</v>
      </c>
      <c r="N11" s="6">
        <v>0</v>
      </c>
      <c r="O11" s="6">
        <v>0</v>
      </c>
      <c r="P11" s="6">
        <v>0</v>
      </c>
      <c r="Q11" s="6">
        <f t="shared" si="1"/>
        <v>-4.2</v>
      </c>
      <c r="R11" s="6">
        <f t="shared" si="2"/>
        <v>40</v>
      </c>
      <c r="S11" s="6">
        <f t="shared" si="3"/>
        <v>-11.731843575418996</v>
      </c>
      <c r="T11" s="6">
        <f t="shared" si="4"/>
        <v>111.73184357541901</v>
      </c>
      <c r="U11" s="4">
        <f t="shared" si="5"/>
        <v>5.18</v>
      </c>
      <c r="V11" s="1">
        <f t="shared" si="6"/>
        <v>6.4749999999999996</v>
      </c>
      <c r="W11" s="1" t="s">
        <v>82</v>
      </c>
    </row>
    <row r="12" spans="1:23" s="1" customFormat="1" x14ac:dyDescent="0.25">
      <c r="A12" s="2" t="s">
        <v>74</v>
      </c>
      <c r="B12" s="1">
        <f t="shared" si="0"/>
        <v>45.2</v>
      </c>
      <c r="C12" s="6">
        <v>6</v>
      </c>
      <c r="D12" s="6">
        <v>41</v>
      </c>
      <c r="E12" s="6">
        <v>0</v>
      </c>
      <c r="F12" s="6">
        <v>0</v>
      </c>
      <c r="G12" s="6">
        <v>0</v>
      </c>
      <c r="H12" s="6">
        <v>2</v>
      </c>
      <c r="I12" s="6">
        <v>0</v>
      </c>
      <c r="J12" s="6">
        <v>1</v>
      </c>
      <c r="K12" s="6">
        <v>0</v>
      </c>
      <c r="L12" s="6">
        <v>0</v>
      </c>
      <c r="M12" s="6">
        <v>8</v>
      </c>
      <c r="N12" s="6">
        <v>0</v>
      </c>
      <c r="O12" s="6">
        <v>0</v>
      </c>
      <c r="P12" s="6">
        <v>0</v>
      </c>
      <c r="Q12" s="6">
        <f t="shared" si="1"/>
        <v>2.1999999999999993</v>
      </c>
      <c r="R12" s="6">
        <f t="shared" si="2"/>
        <v>32</v>
      </c>
      <c r="S12" s="6">
        <f t="shared" si="3"/>
        <v>6.4327485380116931</v>
      </c>
      <c r="T12" s="6">
        <f t="shared" si="4"/>
        <v>93.567251461988292</v>
      </c>
      <c r="U12" s="4">
        <f t="shared" si="5"/>
        <v>4.5200000000000005</v>
      </c>
      <c r="V12" s="1">
        <f t="shared" si="6"/>
        <v>7.5333333333333341</v>
      </c>
      <c r="W12" s="1" t="s">
        <v>82</v>
      </c>
    </row>
    <row r="13" spans="1:23" s="1" customFormat="1" x14ac:dyDescent="0.25">
      <c r="A13" s="2" t="s">
        <v>64</v>
      </c>
      <c r="B13" s="1">
        <f t="shared" si="0"/>
        <v>40</v>
      </c>
      <c r="C13" s="6">
        <v>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8</v>
      </c>
      <c r="N13" s="6">
        <v>0</v>
      </c>
      <c r="O13" s="6">
        <v>0</v>
      </c>
      <c r="P13" s="6">
        <v>0</v>
      </c>
      <c r="Q13" s="6">
        <f t="shared" si="1"/>
        <v>0</v>
      </c>
      <c r="R13" s="6">
        <f t="shared" si="2"/>
        <v>32</v>
      </c>
      <c r="S13" s="6">
        <f t="shared" si="3"/>
        <v>0</v>
      </c>
      <c r="T13" s="6">
        <f t="shared" si="4"/>
        <v>100</v>
      </c>
      <c r="U13" s="4">
        <f t="shared" si="5"/>
        <v>4</v>
      </c>
      <c r="V13" s="1">
        <f t="shared" si="6"/>
        <v>13.333333333333334</v>
      </c>
      <c r="W13" s="1" t="s">
        <v>82</v>
      </c>
    </row>
    <row r="14" spans="1:23" s="1" customFormat="1" x14ac:dyDescent="0.25">
      <c r="A14" s="2" t="s">
        <v>0</v>
      </c>
      <c r="B14" s="1">
        <f t="shared" si="0"/>
        <v>30.6</v>
      </c>
      <c r="C14" s="6">
        <v>13</v>
      </c>
      <c r="D14" s="6">
        <v>3</v>
      </c>
      <c r="E14" s="6">
        <v>0</v>
      </c>
      <c r="F14" s="6">
        <v>0</v>
      </c>
      <c r="G14" s="6">
        <v>0</v>
      </c>
      <c r="H14" s="6">
        <v>2</v>
      </c>
      <c r="I14" s="6">
        <v>0</v>
      </c>
      <c r="J14" s="6">
        <v>1</v>
      </c>
      <c r="K14" s="6">
        <v>0</v>
      </c>
      <c r="L14" s="6">
        <v>0</v>
      </c>
      <c r="M14" s="6">
        <v>9</v>
      </c>
      <c r="N14" s="6">
        <v>0</v>
      </c>
      <c r="O14" s="6">
        <v>4</v>
      </c>
      <c r="P14" s="6">
        <v>0</v>
      </c>
      <c r="Q14" s="6">
        <f t="shared" si="1"/>
        <v>-5.4</v>
      </c>
      <c r="R14" s="6">
        <f t="shared" si="2"/>
        <v>24</v>
      </c>
      <c r="S14" s="6">
        <f t="shared" si="3"/>
        <v>-29.032258064516132</v>
      </c>
      <c r="T14" s="6">
        <f t="shared" si="4"/>
        <v>129.03225806451613</v>
      </c>
      <c r="U14" s="4">
        <f t="shared" si="5"/>
        <v>3.06</v>
      </c>
      <c r="V14" s="1">
        <f t="shared" si="6"/>
        <v>2.3538461538461539</v>
      </c>
      <c r="W14" s="1" t="s">
        <v>82</v>
      </c>
    </row>
    <row r="15" spans="1:23" s="1" customFormat="1" x14ac:dyDescent="0.25">
      <c r="A15" s="2" t="s">
        <v>4</v>
      </c>
      <c r="B15" s="1">
        <f t="shared" si="0"/>
        <v>30</v>
      </c>
      <c r="C15" s="6">
        <v>5</v>
      </c>
      <c r="D15" s="6">
        <v>40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2</v>
      </c>
      <c r="K15" s="6">
        <v>0</v>
      </c>
      <c r="L15" s="6">
        <v>0</v>
      </c>
      <c r="M15" s="6">
        <v>5</v>
      </c>
      <c r="N15" s="6">
        <v>0</v>
      </c>
      <c r="O15" s="6">
        <v>2</v>
      </c>
      <c r="P15" s="6">
        <v>0</v>
      </c>
      <c r="Q15" s="6">
        <f t="shared" si="1"/>
        <v>5</v>
      </c>
      <c r="R15" s="6">
        <f t="shared" si="2"/>
        <v>14</v>
      </c>
      <c r="S15" s="6">
        <f t="shared" si="3"/>
        <v>26.315789473684209</v>
      </c>
      <c r="T15" s="6">
        <f t="shared" si="4"/>
        <v>73.68421052631578</v>
      </c>
      <c r="U15" s="4">
        <f t="shared" si="5"/>
        <v>3</v>
      </c>
      <c r="V15" s="1">
        <f t="shared" si="6"/>
        <v>6</v>
      </c>
      <c r="W15" s="1" t="s">
        <v>82</v>
      </c>
    </row>
    <row r="16" spans="1:23" s="1" customFormat="1" x14ac:dyDescent="0.25">
      <c r="A16" s="2" t="s">
        <v>61</v>
      </c>
      <c r="B16" s="1">
        <f t="shared" si="0"/>
        <v>26</v>
      </c>
      <c r="C16" s="6">
        <v>3</v>
      </c>
      <c r="D16" s="6">
        <v>15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4</v>
      </c>
      <c r="N16" s="6">
        <v>0</v>
      </c>
      <c r="O16" s="6">
        <v>0</v>
      </c>
      <c r="P16" s="6">
        <v>0</v>
      </c>
      <c r="Q16" s="6">
        <f t="shared" si="1"/>
        <v>3</v>
      </c>
      <c r="R16" s="6">
        <f t="shared" si="2"/>
        <v>16</v>
      </c>
      <c r="S16" s="6">
        <f t="shared" si="3"/>
        <v>15.789473684210526</v>
      </c>
      <c r="T16" s="6">
        <f t="shared" si="4"/>
        <v>84.210526315789465</v>
      </c>
      <c r="U16" s="4">
        <f t="shared" si="5"/>
        <v>2.6</v>
      </c>
      <c r="V16" s="1">
        <f t="shared" si="6"/>
        <v>8.6666666666666661</v>
      </c>
      <c r="W16" s="1" t="s">
        <v>82</v>
      </c>
    </row>
    <row r="17" spans="1:23" s="1" customFormat="1" x14ac:dyDescent="0.25">
      <c r="A17" s="2" t="s">
        <v>73</v>
      </c>
      <c r="B17" s="1">
        <f t="shared" si="0"/>
        <v>23.2</v>
      </c>
      <c r="C17" s="6">
        <v>2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0</v>
      </c>
      <c r="M17" s="6">
        <v>4</v>
      </c>
      <c r="N17" s="6">
        <v>0</v>
      </c>
      <c r="O17" s="6">
        <v>0</v>
      </c>
      <c r="P17" s="6">
        <v>0</v>
      </c>
      <c r="Q17" s="6">
        <f t="shared" si="1"/>
        <v>0.2</v>
      </c>
      <c r="R17" s="6">
        <f t="shared" si="2"/>
        <v>16</v>
      </c>
      <c r="S17" s="6">
        <f t="shared" si="3"/>
        <v>1.2345679012345681</v>
      </c>
      <c r="T17" s="6">
        <f t="shared" si="4"/>
        <v>98.765432098765444</v>
      </c>
      <c r="U17" s="4">
        <f t="shared" si="5"/>
        <v>2.3199999999999998</v>
      </c>
      <c r="V17" s="1">
        <f t="shared" si="6"/>
        <v>11.6</v>
      </c>
      <c r="W17" s="1" t="s">
        <v>82</v>
      </c>
    </row>
    <row r="18" spans="1:23" s="1" customFormat="1" x14ac:dyDescent="0.25">
      <c r="A18" s="2" t="s">
        <v>71</v>
      </c>
      <c r="B18" s="1">
        <f t="shared" si="0"/>
        <v>22.4</v>
      </c>
      <c r="C18" s="6">
        <v>5</v>
      </c>
      <c r="D18" s="6">
        <v>32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3</v>
      </c>
      <c r="K18" s="6">
        <v>0</v>
      </c>
      <c r="L18" s="6">
        <v>0</v>
      </c>
      <c r="M18" s="6">
        <v>2</v>
      </c>
      <c r="N18" s="6">
        <v>0</v>
      </c>
      <c r="O18" s="6">
        <v>0</v>
      </c>
      <c r="P18" s="6">
        <v>0</v>
      </c>
      <c r="Q18" s="6">
        <f t="shared" si="1"/>
        <v>3.4000000000000004</v>
      </c>
      <c r="R18" s="6">
        <f t="shared" si="2"/>
        <v>8</v>
      </c>
      <c r="S18" s="6">
        <f t="shared" si="3"/>
        <v>29.824561403508774</v>
      </c>
      <c r="T18" s="6">
        <f t="shared" si="4"/>
        <v>70.175438596491219</v>
      </c>
      <c r="U18" s="4">
        <f t="shared" si="5"/>
        <v>2.2399999999999998</v>
      </c>
      <c r="V18" s="1">
        <f t="shared" si="6"/>
        <v>4.4799999999999995</v>
      </c>
      <c r="W18" s="1" t="s">
        <v>82</v>
      </c>
    </row>
    <row r="19" spans="1:23" s="1" customFormat="1" x14ac:dyDescent="0.25">
      <c r="A19" s="2" t="s">
        <v>68</v>
      </c>
      <c r="B19" s="1">
        <f t="shared" si="0"/>
        <v>2.5999999999999996</v>
      </c>
      <c r="C19" s="6">
        <v>5</v>
      </c>
      <c r="D19" s="6">
        <v>8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2</v>
      </c>
      <c r="N19" s="6">
        <v>0</v>
      </c>
      <c r="O19" s="6">
        <v>1</v>
      </c>
      <c r="P19" s="6">
        <v>0</v>
      </c>
      <c r="Q19" s="6">
        <f t="shared" si="1"/>
        <v>-4.4000000000000004</v>
      </c>
      <c r="R19" s="6">
        <f t="shared" si="2"/>
        <v>5</v>
      </c>
      <c r="S19" s="6">
        <v>0</v>
      </c>
      <c r="T19" s="6">
        <v>100</v>
      </c>
      <c r="U19" s="4">
        <v>2</v>
      </c>
      <c r="V19" s="1">
        <f t="shared" si="6"/>
        <v>0.51999999999999991</v>
      </c>
      <c r="W19" s="1" t="s">
        <v>82</v>
      </c>
    </row>
    <row r="20" spans="1:23" s="1" customFormat="1" x14ac:dyDescent="0.25">
      <c r="A20" s="2" t="s">
        <v>58</v>
      </c>
      <c r="B20" s="1">
        <f t="shared" si="0"/>
        <v>-6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f t="shared" si="1"/>
        <v>-3</v>
      </c>
      <c r="R20" s="6">
        <f t="shared" si="2"/>
        <v>-6</v>
      </c>
      <c r="S20" s="6">
        <f>100*(Q20/(Q20+R20))</f>
        <v>33.333333333333329</v>
      </c>
      <c r="T20" s="6">
        <f>100*(R20/(Q20+R20))</f>
        <v>66.666666666666657</v>
      </c>
      <c r="U20" s="4">
        <v>2</v>
      </c>
      <c r="V20" s="1">
        <f t="shared" si="6"/>
        <v>-6</v>
      </c>
      <c r="W20" s="1" t="s">
        <v>82</v>
      </c>
    </row>
    <row r="23" spans="1:23" x14ac:dyDescent="0.25">
      <c r="A23" t="s">
        <v>52</v>
      </c>
      <c r="B23" s="3" t="s">
        <v>46</v>
      </c>
      <c r="C23" s="3" t="s">
        <v>34</v>
      </c>
      <c r="D23" s="5" t="s">
        <v>35</v>
      </c>
      <c r="E23" s="3" t="s">
        <v>36</v>
      </c>
      <c r="F23" s="3" t="s">
        <v>78</v>
      </c>
      <c r="G23" s="3" t="s">
        <v>37</v>
      </c>
      <c r="H23" s="3" t="s">
        <v>38</v>
      </c>
      <c r="I23" s="3" t="s">
        <v>39</v>
      </c>
      <c r="J23" s="3" t="s">
        <v>40</v>
      </c>
      <c r="K23" s="3" t="s">
        <v>41</v>
      </c>
      <c r="L23" s="3" t="s">
        <v>47</v>
      </c>
      <c r="M23" s="3" t="s">
        <v>42</v>
      </c>
      <c r="N23" s="3" t="s">
        <v>43</v>
      </c>
      <c r="O23" s="3" t="s">
        <v>44</v>
      </c>
      <c r="P23" s="3" t="s">
        <v>45</v>
      </c>
      <c r="Q23" s="3" t="s">
        <v>48</v>
      </c>
      <c r="R23" s="3" t="s">
        <v>49</v>
      </c>
      <c r="S23" s="3" t="s">
        <v>50</v>
      </c>
      <c r="T23" s="3" t="s">
        <v>51</v>
      </c>
      <c r="U23" s="3" t="s">
        <v>77</v>
      </c>
      <c r="V23" s="1" t="s">
        <v>80</v>
      </c>
    </row>
    <row r="24" spans="1:23" x14ac:dyDescent="0.25">
      <c r="A24" s="2" t="s">
        <v>13</v>
      </c>
      <c r="B24" s="1">
        <f t="shared" ref="B24:B52" si="7">(D24/5)+(E24*5)+(F24*10)+(G24*15)-(H24*3)-(I24*6)+(J24*3)+(K24*5)-(L24/5)+(M24*5)+(N24*10)-(O24*3)-(P24*6)</f>
        <v>169.8</v>
      </c>
      <c r="C24" s="1">
        <v>16</v>
      </c>
      <c r="D24" s="6">
        <v>504</v>
      </c>
      <c r="E24" s="1">
        <v>5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8</v>
      </c>
      <c r="N24" s="1">
        <v>0</v>
      </c>
      <c r="O24" s="1">
        <v>3</v>
      </c>
      <c r="P24" s="1">
        <v>1</v>
      </c>
      <c r="Q24" s="1">
        <f t="shared" ref="Q24:Q52" si="8">(D24/5)+(E24*5)+(G24*10)-(H24*3)-(I24*6)</f>
        <v>125.8</v>
      </c>
      <c r="R24" s="1">
        <f t="shared" ref="R24:R52" si="9">(M24*4)+(N24*5)-(O24*3)-(P24*6)</f>
        <v>17</v>
      </c>
      <c r="S24" s="1">
        <f t="shared" ref="S24:S52" si="10">100*(Q24/(Q24+R24))</f>
        <v>88.095238095238088</v>
      </c>
      <c r="T24" s="1">
        <f t="shared" ref="T24:T52" si="11">100*(R24/(Q24+R24))</f>
        <v>11.904761904761903</v>
      </c>
      <c r="U24" s="4">
        <f t="shared" ref="U24:U44" si="12">B24/10</f>
        <v>16.98</v>
      </c>
      <c r="V24" s="1">
        <f t="shared" ref="V24:V52" si="13">B24/C24</f>
        <v>10.612500000000001</v>
      </c>
      <c r="W24" s="1" t="s">
        <v>83</v>
      </c>
    </row>
    <row r="25" spans="1:23" x14ac:dyDescent="0.25">
      <c r="A25" s="2" t="s">
        <v>29</v>
      </c>
      <c r="B25" s="1">
        <f t="shared" si="7"/>
        <v>149.19999999999999</v>
      </c>
      <c r="C25" s="1">
        <v>13</v>
      </c>
      <c r="D25" s="6">
        <v>321</v>
      </c>
      <c r="E25" s="1">
        <v>2</v>
      </c>
      <c r="F25" s="1">
        <v>1</v>
      </c>
      <c r="G25" s="1">
        <v>1</v>
      </c>
      <c r="H25" s="1">
        <v>1</v>
      </c>
      <c r="I25" s="1">
        <v>0</v>
      </c>
      <c r="J25" s="1">
        <v>6</v>
      </c>
      <c r="K25" s="1">
        <v>0</v>
      </c>
      <c r="L25" s="1">
        <v>0</v>
      </c>
      <c r="M25" s="1">
        <v>8</v>
      </c>
      <c r="N25" s="1">
        <v>1</v>
      </c>
      <c r="O25" s="1">
        <v>3</v>
      </c>
      <c r="P25" s="1">
        <v>1</v>
      </c>
      <c r="Q25" s="1">
        <f t="shared" si="8"/>
        <v>81.2</v>
      </c>
      <c r="R25" s="1">
        <f t="shared" si="9"/>
        <v>22</v>
      </c>
      <c r="S25" s="1">
        <f t="shared" si="10"/>
        <v>78.68217054263566</v>
      </c>
      <c r="T25" s="1">
        <f t="shared" si="11"/>
        <v>21.31782945736434</v>
      </c>
      <c r="U25" s="4">
        <f t="shared" si="12"/>
        <v>14.919999999999998</v>
      </c>
      <c r="V25" s="1">
        <f t="shared" si="13"/>
        <v>11.476923076923075</v>
      </c>
      <c r="W25" s="1" t="s">
        <v>83</v>
      </c>
    </row>
    <row r="26" spans="1:23" x14ac:dyDescent="0.25">
      <c r="A26" s="2" t="s">
        <v>54</v>
      </c>
      <c r="B26" s="1">
        <f t="shared" si="7"/>
        <v>97.8</v>
      </c>
      <c r="C26" s="1">
        <v>16</v>
      </c>
      <c r="D26" s="6">
        <v>314</v>
      </c>
      <c r="E26" s="1">
        <v>2</v>
      </c>
      <c r="F26" s="1">
        <v>0</v>
      </c>
      <c r="G26" s="1">
        <v>0</v>
      </c>
      <c r="H26" s="1">
        <v>1</v>
      </c>
      <c r="I26" s="1">
        <v>0</v>
      </c>
      <c r="J26" s="1">
        <v>5</v>
      </c>
      <c r="K26" s="1">
        <v>0</v>
      </c>
      <c r="L26" s="1">
        <v>0</v>
      </c>
      <c r="M26" s="1">
        <v>5</v>
      </c>
      <c r="N26" s="1">
        <v>0</v>
      </c>
      <c r="O26" s="1">
        <v>4</v>
      </c>
      <c r="P26" s="1">
        <v>0</v>
      </c>
      <c r="Q26" s="1">
        <f t="shared" si="8"/>
        <v>69.8</v>
      </c>
      <c r="R26" s="1">
        <f t="shared" si="9"/>
        <v>8</v>
      </c>
      <c r="S26" s="1">
        <f t="shared" si="10"/>
        <v>89.717223650385606</v>
      </c>
      <c r="T26" s="1">
        <f t="shared" si="11"/>
        <v>10.282776349614396</v>
      </c>
      <c r="U26" s="4">
        <f t="shared" si="12"/>
        <v>9.7799999999999994</v>
      </c>
      <c r="V26" s="1">
        <f t="shared" si="13"/>
        <v>6.1124999999999998</v>
      </c>
      <c r="W26" s="1" t="s">
        <v>83</v>
      </c>
    </row>
    <row r="27" spans="1:23" x14ac:dyDescent="0.25">
      <c r="A27" s="2" t="s">
        <v>20</v>
      </c>
      <c r="B27" s="1">
        <f t="shared" si="7"/>
        <v>86</v>
      </c>
      <c r="C27" s="1">
        <v>9</v>
      </c>
      <c r="D27" s="6">
        <v>305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">
        <v>5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f t="shared" si="8"/>
        <v>71</v>
      </c>
      <c r="R27" s="1">
        <f t="shared" si="9"/>
        <v>0</v>
      </c>
      <c r="S27" s="1">
        <f t="shared" si="10"/>
        <v>100</v>
      </c>
      <c r="T27" s="1">
        <f t="shared" si="11"/>
        <v>0</v>
      </c>
      <c r="U27" s="4">
        <f t="shared" si="12"/>
        <v>8.6</v>
      </c>
      <c r="V27" s="1">
        <f t="shared" si="13"/>
        <v>9.5555555555555554</v>
      </c>
      <c r="W27" s="1" t="s">
        <v>83</v>
      </c>
    </row>
    <row r="28" spans="1:23" x14ac:dyDescent="0.25">
      <c r="A28" s="2" t="s">
        <v>24</v>
      </c>
      <c r="B28" s="1">
        <f t="shared" si="7"/>
        <v>82.4</v>
      </c>
      <c r="C28" s="1">
        <v>16</v>
      </c>
      <c r="D28" s="6">
        <v>327</v>
      </c>
      <c r="E28" s="1">
        <v>1</v>
      </c>
      <c r="F28" s="1">
        <v>0</v>
      </c>
      <c r="G28" s="1">
        <v>0</v>
      </c>
      <c r="H28" s="1">
        <v>0</v>
      </c>
      <c r="I28" s="1">
        <v>1</v>
      </c>
      <c r="J28" s="1">
        <v>2</v>
      </c>
      <c r="K28" s="1">
        <v>0</v>
      </c>
      <c r="L28" s="1">
        <v>0</v>
      </c>
      <c r="M28" s="1">
        <v>3</v>
      </c>
      <c r="N28" s="1">
        <v>0</v>
      </c>
      <c r="O28" s="1">
        <v>1</v>
      </c>
      <c r="P28" s="1">
        <v>0</v>
      </c>
      <c r="Q28" s="1">
        <f t="shared" si="8"/>
        <v>64.400000000000006</v>
      </c>
      <c r="R28" s="1">
        <f t="shared" si="9"/>
        <v>9</v>
      </c>
      <c r="S28" s="1">
        <f t="shared" si="10"/>
        <v>87.73841961852861</v>
      </c>
      <c r="T28" s="1">
        <f t="shared" si="11"/>
        <v>12.261580381471388</v>
      </c>
      <c r="U28" s="4">
        <f t="shared" si="12"/>
        <v>8.24</v>
      </c>
      <c r="V28" s="1">
        <f t="shared" si="13"/>
        <v>5.15</v>
      </c>
      <c r="W28" s="1" t="s">
        <v>83</v>
      </c>
    </row>
    <row r="29" spans="1:23" x14ac:dyDescent="0.25">
      <c r="A29" s="2" t="s">
        <v>25</v>
      </c>
      <c r="B29" s="1">
        <f t="shared" si="7"/>
        <v>81.599999999999994</v>
      </c>
      <c r="C29" s="1">
        <v>7</v>
      </c>
      <c r="D29" s="6">
        <v>228</v>
      </c>
      <c r="E29" s="1">
        <v>1</v>
      </c>
      <c r="F29" s="1">
        <v>1</v>
      </c>
      <c r="G29" s="1">
        <v>1</v>
      </c>
      <c r="H29" s="1">
        <v>0</v>
      </c>
      <c r="I29" s="1">
        <v>0</v>
      </c>
      <c r="J29" s="1">
        <v>2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f t="shared" si="8"/>
        <v>60.6</v>
      </c>
      <c r="R29" s="1">
        <f t="shared" si="9"/>
        <v>0</v>
      </c>
      <c r="S29" s="1">
        <f t="shared" si="10"/>
        <v>100</v>
      </c>
      <c r="T29" s="1">
        <f t="shared" si="11"/>
        <v>0</v>
      </c>
      <c r="U29" s="4">
        <f t="shared" si="12"/>
        <v>8.16</v>
      </c>
      <c r="V29" s="1">
        <f t="shared" si="13"/>
        <v>11.657142857142857</v>
      </c>
      <c r="W29" s="1" t="s">
        <v>83</v>
      </c>
    </row>
    <row r="30" spans="1:23" x14ac:dyDescent="0.25">
      <c r="A30" s="2" t="s">
        <v>21</v>
      </c>
      <c r="B30" s="1">
        <f t="shared" si="7"/>
        <v>76.400000000000006</v>
      </c>
      <c r="C30" s="1">
        <v>12</v>
      </c>
      <c r="D30" s="6">
        <v>277</v>
      </c>
      <c r="E30" s="1">
        <v>2</v>
      </c>
      <c r="F30" s="1">
        <v>0</v>
      </c>
      <c r="G30" s="1">
        <v>0</v>
      </c>
      <c r="H30" s="1">
        <v>1</v>
      </c>
      <c r="I30" s="1">
        <v>0</v>
      </c>
      <c r="J30" s="1">
        <v>3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0</v>
      </c>
      <c r="Q30" s="1">
        <f t="shared" si="8"/>
        <v>62.400000000000006</v>
      </c>
      <c r="R30" s="1">
        <f t="shared" si="9"/>
        <v>4</v>
      </c>
      <c r="S30" s="1">
        <f t="shared" si="10"/>
        <v>93.975903614457835</v>
      </c>
      <c r="T30" s="1">
        <f t="shared" si="11"/>
        <v>6.0240963855421681</v>
      </c>
      <c r="U30" s="4">
        <f t="shared" si="12"/>
        <v>7.6400000000000006</v>
      </c>
      <c r="V30" s="1">
        <f t="shared" si="13"/>
        <v>6.3666666666666671</v>
      </c>
      <c r="W30" s="1" t="s">
        <v>83</v>
      </c>
    </row>
    <row r="31" spans="1:23" x14ac:dyDescent="0.25">
      <c r="A31" s="1" t="s">
        <v>59</v>
      </c>
      <c r="B31" s="1">
        <f t="shared" si="7"/>
        <v>71</v>
      </c>
      <c r="C31" s="1">
        <v>11</v>
      </c>
      <c r="D31" s="6">
        <v>265</v>
      </c>
      <c r="E31" s="1">
        <v>1</v>
      </c>
      <c r="F31" s="1">
        <v>1</v>
      </c>
      <c r="G31" s="1">
        <v>0</v>
      </c>
      <c r="H31" s="1">
        <v>0</v>
      </c>
      <c r="I31" s="1">
        <v>1</v>
      </c>
      <c r="J31" s="1">
        <v>3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f t="shared" si="8"/>
        <v>52</v>
      </c>
      <c r="R31" s="1">
        <f t="shared" si="9"/>
        <v>0</v>
      </c>
      <c r="S31" s="1">
        <f t="shared" si="10"/>
        <v>100</v>
      </c>
      <c r="T31" s="1">
        <f t="shared" si="11"/>
        <v>0</v>
      </c>
      <c r="U31" s="4">
        <f t="shared" si="12"/>
        <v>7.1</v>
      </c>
      <c r="V31" s="1">
        <f t="shared" si="13"/>
        <v>6.4545454545454541</v>
      </c>
      <c r="W31" s="1" t="s">
        <v>83</v>
      </c>
    </row>
    <row r="32" spans="1:23" x14ac:dyDescent="0.25">
      <c r="A32" s="2" t="s">
        <v>22</v>
      </c>
      <c r="B32" s="1">
        <f t="shared" si="7"/>
        <v>68.400000000000006</v>
      </c>
      <c r="C32" s="1">
        <v>13</v>
      </c>
      <c r="D32" s="6">
        <v>282</v>
      </c>
      <c r="E32" s="1">
        <v>1</v>
      </c>
      <c r="F32" s="1">
        <v>1</v>
      </c>
      <c r="G32" s="1">
        <v>0</v>
      </c>
      <c r="H32" s="1">
        <v>2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f t="shared" si="8"/>
        <v>55.4</v>
      </c>
      <c r="R32" s="1">
        <f t="shared" si="9"/>
        <v>0</v>
      </c>
      <c r="S32" s="1">
        <f t="shared" si="10"/>
        <v>100</v>
      </c>
      <c r="T32" s="1">
        <f t="shared" si="11"/>
        <v>0</v>
      </c>
      <c r="U32" s="4">
        <f t="shared" si="12"/>
        <v>6.8400000000000007</v>
      </c>
      <c r="V32" s="1">
        <f t="shared" si="13"/>
        <v>5.2615384615384624</v>
      </c>
      <c r="W32" s="1" t="s">
        <v>83</v>
      </c>
    </row>
    <row r="33" spans="1:23" x14ac:dyDescent="0.25">
      <c r="A33" s="2" t="s">
        <v>8</v>
      </c>
      <c r="B33" s="1">
        <f t="shared" si="7"/>
        <v>51.2</v>
      </c>
      <c r="C33" s="1">
        <v>5</v>
      </c>
      <c r="D33" s="6">
        <v>166</v>
      </c>
      <c r="E33" s="1">
        <v>1</v>
      </c>
      <c r="F33" s="1">
        <v>1</v>
      </c>
      <c r="G33" s="1">
        <v>0</v>
      </c>
      <c r="H33" s="1">
        <v>0</v>
      </c>
      <c r="I33" s="1">
        <v>0</v>
      </c>
      <c r="J33" s="1">
        <v>4</v>
      </c>
      <c r="K33" s="1">
        <v>0</v>
      </c>
      <c r="L33" s="1">
        <v>0</v>
      </c>
      <c r="M33" s="1">
        <v>0</v>
      </c>
      <c r="N33" s="1">
        <v>0</v>
      </c>
      <c r="O33" s="1">
        <v>1</v>
      </c>
      <c r="P33" s="1">
        <v>1</v>
      </c>
      <c r="Q33" s="1">
        <f t="shared" si="8"/>
        <v>38.200000000000003</v>
      </c>
      <c r="R33" s="1">
        <f t="shared" si="9"/>
        <v>-9</v>
      </c>
      <c r="S33" s="1">
        <f t="shared" si="10"/>
        <v>130.82191780821915</v>
      </c>
      <c r="T33" s="1">
        <f t="shared" si="11"/>
        <v>-30.821917808219172</v>
      </c>
      <c r="U33" s="4">
        <f t="shared" si="12"/>
        <v>5.12</v>
      </c>
      <c r="V33" s="1">
        <f t="shared" si="13"/>
        <v>10.24</v>
      </c>
      <c r="W33" s="1" t="s">
        <v>83</v>
      </c>
    </row>
    <row r="34" spans="1:23" x14ac:dyDescent="0.25">
      <c r="A34" s="2" t="s">
        <v>15</v>
      </c>
      <c r="B34" s="1">
        <f t="shared" si="7"/>
        <v>41</v>
      </c>
      <c r="C34" s="1">
        <v>13</v>
      </c>
      <c r="D34" s="6">
        <v>115</v>
      </c>
      <c r="E34" s="1">
        <v>0</v>
      </c>
      <c r="F34" s="1">
        <v>0</v>
      </c>
      <c r="G34" s="1">
        <v>0</v>
      </c>
      <c r="H34" s="1">
        <v>2</v>
      </c>
      <c r="I34" s="1">
        <v>0</v>
      </c>
      <c r="J34" s="1">
        <v>5</v>
      </c>
      <c r="K34" s="1">
        <v>0</v>
      </c>
      <c r="L34" s="1">
        <v>0</v>
      </c>
      <c r="M34" s="1">
        <v>6</v>
      </c>
      <c r="N34" s="1">
        <v>0</v>
      </c>
      <c r="O34" s="1">
        <v>3</v>
      </c>
      <c r="P34" s="1">
        <v>2</v>
      </c>
      <c r="Q34" s="1">
        <f t="shared" si="8"/>
        <v>17</v>
      </c>
      <c r="R34" s="1">
        <f t="shared" si="9"/>
        <v>3</v>
      </c>
      <c r="S34" s="1">
        <f t="shared" si="10"/>
        <v>85</v>
      </c>
      <c r="T34" s="1">
        <f t="shared" si="11"/>
        <v>15</v>
      </c>
      <c r="U34" s="4">
        <f t="shared" si="12"/>
        <v>4.0999999999999996</v>
      </c>
      <c r="V34" s="1">
        <f t="shared" si="13"/>
        <v>3.1538461538461537</v>
      </c>
      <c r="W34" s="1" t="s">
        <v>83</v>
      </c>
    </row>
    <row r="35" spans="1:23" x14ac:dyDescent="0.25">
      <c r="A35" s="2" t="s">
        <v>19</v>
      </c>
      <c r="B35" s="1">
        <f t="shared" si="7"/>
        <v>34.200000000000003</v>
      </c>
      <c r="C35" s="1">
        <v>3</v>
      </c>
      <c r="D35" s="6">
        <v>111</v>
      </c>
      <c r="E35" s="1">
        <v>1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>
        <f t="shared" si="8"/>
        <v>27.2</v>
      </c>
      <c r="R35" s="1">
        <f t="shared" si="9"/>
        <v>-3</v>
      </c>
      <c r="S35" s="1">
        <f t="shared" si="10"/>
        <v>112.39669421487604</v>
      </c>
      <c r="T35" s="1">
        <f t="shared" si="11"/>
        <v>-12.396694214876034</v>
      </c>
      <c r="U35" s="4">
        <f t="shared" si="12"/>
        <v>3.4200000000000004</v>
      </c>
      <c r="V35" s="1">
        <f t="shared" si="13"/>
        <v>11.4</v>
      </c>
      <c r="W35" s="1" t="s">
        <v>83</v>
      </c>
    </row>
    <row r="36" spans="1:23" x14ac:dyDescent="0.25">
      <c r="A36" s="2" t="s">
        <v>27</v>
      </c>
      <c r="B36" s="1">
        <f t="shared" si="7"/>
        <v>33.200000000000003</v>
      </c>
      <c r="C36" s="1">
        <v>15</v>
      </c>
      <c r="D36" s="6">
        <v>171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  <c r="Q36" s="1">
        <f t="shared" si="8"/>
        <v>36.200000000000003</v>
      </c>
      <c r="R36" s="1">
        <f t="shared" si="9"/>
        <v>-3</v>
      </c>
      <c r="S36" s="1">
        <f t="shared" si="10"/>
        <v>109.03614457831326</v>
      </c>
      <c r="T36" s="1">
        <f t="shared" si="11"/>
        <v>-9.0361445783132517</v>
      </c>
      <c r="U36" s="4">
        <f t="shared" si="12"/>
        <v>3.3200000000000003</v>
      </c>
      <c r="V36" s="1">
        <f t="shared" si="13"/>
        <v>2.2133333333333334</v>
      </c>
      <c r="W36" s="1" t="s">
        <v>83</v>
      </c>
    </row>
    <row r="37" spans="1:23" x14ac:dyDescent="0.25">
      <c r="A37" s="2" t="s">
        <v>16</v>
      </c>
      <c r="B37" s="1">
        <f t="shared" si="7"/>
        <v>33.200000000000003</v>
      </c>
      <c r="C37" s="1">
        <v>3</v>
      </c>
      <c r="D37" s="6">
        <v>116</v>
      </c>
      <c r="E37" s="1">
        <v>1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1</v>
      </c>
      <c r="N37" s="1">
        <v>0</v>
      </c>
      <c r="O37" s="1">
        <v>1</v>
      </c>
      <c r="P37" s="1">
        <v>0</v>
      </c>
      <c r="Q37" s="1">
        <f t="shared" si="8"/>
        <v>28.2</v>
      </c>
      <c r="R37" s="1">
        <f t="shared" si="9"/>
        <v>1</v>
      </c>
      <c r="S37" s="1">
        <f t="shared" si="10"/>
        <v>96.575342465753423</v>
      </c>
      <c r="T37" s="1">
        <f t="shared" si="11"/>
        <v>3.4246575342465753</v>
      </c>
      <c r="U37" s="4">
        <f t="shared" si="12"/>
        <v>3.3200000000000003</v>
      </c>
      <c r="V37" s="1">
        <f t="shared" si="13"/>
        <v>11.066666666666668</v>
      </c>
      <c r="W37" s="1" t="s">
        <v>83</v>
      </c>
    </row>
    <row r="38" spans="1:23" x14ac:dyDescent="0.25">
      <c r="A38" s="2" t="s">
        <v>66</v>
      </c>
      <c r="B38" s="1">
        <f t="shared" si="7"/>
        <v>25.4</v>
      </c>
      <c r="C38" s="1">
        <v>7</v>
      </c>
      <c r="D38" s="6">
        <v>157</v>
      </c>
      <c r="E38" s="1">
        <v>0</v>
      </c>
      <c r="F38" s="1">
        <v>0</v>
      </c>
      <c r="G38" s="1">
        <v>0</v>
      </c>
      <c r="H38" s="1">
        <v>2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f t="shared" si="8"/>
        <v>25.4</v>
      </c>
      <c r="R38" s="1">
        <f t="shared" si="9"/>
        <v>0</v>
      </c>
      <c r="S38" s="1">
        <f t="shared" si="10"/>
        <v>100</v>
      </c>
      <c r="T38" s="1">
        <f t="shared" si="11"/>
        <v>0</v>
      </c>
      <c r="U38" s="4">
        <f t="shared" si="12"/>
        <v>2.54</v>
      </c>
      <c r="V38" s="1">
        <f t="shared" si="13"/>
        <v>3.6285714285714286</v>
      </c>
      <c r="W38" s="1" t="s">
        <v>83</v>
      </c>
    </row>
    <row r="39" spans="1:23" x14ac:dyDescent="0.25">
      <c r="A39" s="2" t="s">
        <v>14</v>
      </c>
      <c r="B39" s="1">
        <f t="shared" si="7"/>
        <v>22</v>
      </c>
      <c r="C39" s="1">
        <v>3</v>
      </c>
      <c r="D39" s="6">
        <v>85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f t="shared" si="8"/>
        <v>22</v>
      </c>
      <c r="R39" s="1">
        <f t="shared" si="9"/>
        <v>0</v>
      </c>
      <c r="S39" s="1">
        <f t="shared" si="10"/>
        <v>100</v>
      </c>
      <c r="T39" s="1">
        <f t="shared" si="11"/>
        <v>0</v>
      </c>
      <c r="U39" s="4">
        <f t="shared" si="12"/>
        <v>2.2000000000000002</v>
      </c>
      <c r="V39" s="1">
        <f t="shared" si="13"/>
        <v>7.333333333333333</v>
      </c>
      <c r="W39" s="1" t="s">
        <v>83</v>
      </c>
    </row>
    <row r="40" spans="1:23" x14ac:dyDescent="0.25">
      <c r="A40" s="2" t="s">
        <v>31</v>
      </c>
      <c r="B40" s="1">
        <f t="shared" si="7"/>
        <v>20.8</v>
      </c>
      <c r="C40" s="1">
        <v>2</v>
      </c>
      <c r="D40" s="6">
        <v>49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f t="shared" si="8"/>
        <v>9.8000000000000007</v>
      </c>
      <c r="R40" s="1">
        <f t="shared" si="9"/>
        <v>0</v>
      </c>
      <c r="S40" s="1">
        <f t="shared" si="10"/>
        <v>100</v>
      </c>
      <c r="T40" s="1">
        <f t="shared" si="11"/>
        <v>0</v>
      </c>
      <c r="U40" s="4">
        <f t="shared" si="12"/>
        <v>2.08</v>
      </c>
      <c r="V40" s="1">
        <f t="shared" si="13"/>
        <v>10.4</v>
      </c>
      <c r="W40" s="1" t="s">
        <v>83</v>
      </c>
    </row>
    <row r="41" spans="1:23" x14ac:dyDescent="0.25">
      <c r="A41" s="2" t="s">
        <v>60</v>
      </c>
      <c r="B41" s="1">
        <f t="shared" si="7"/>
        <v>20.6</v>
      </c>
      <c r="C41" s="1">
        <v>5</v>
      </c>
      <c r="D41" s="6">
        <v>103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f t="shared" si="8"/>
        <v>17.600000000000001</v>
      </c>
      <c r="R41" s="1">
        <f t="shared" si="9"/>
        <v>0</v>
      </c>
      <c r="S41" s="1">
        <f t="shared" si="10"/>
        <v>100</v>
      </c>
      <c r="T41" s="1">
        <f t="shared" si="11"/>
        <v>0</v>
      </c>
      <c r="U41" s="4">
        <f t="shared" si="12"/>
        <v>2.06</v>
      </c>
      <c r="V41" s="1">
        <f t="shared" si="13"/>
        <v>4.12</v>
      </c>
      <c r="W41" s="1" t="s">
        <v>83</v>
      </c>
    </row>
    <row r="42" spans="1:23" x14ac:dyDescent="0.25">
      <c r="A42" s="2" t="s">
        <v>57</v>
      </c>
      <c r="B42" s="1">
        <f t="shared" si="7"/>
        <v>19</v>
      </c>
      <c r="C42" s="1">
        <v>4</v>
      </c>
      <c r="D42" s="6">
        <v>65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2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f t="shared" si="8"/>
        <v>13</v>
      </c>
      <c r="R42" s="1">
        <f t="shared" si="9"/>
        <v>0</v>
      </c>
      <c r="S42" s="1">
        <f t="shared" si="10"/>
        <v>100</v>
      </c>
      <c r="T42" s="1">
        <f t="shared" si="11"/>
        <v>0</v>
      </c>
      <c r="U42" s="4">
        <f t="shared" si="12"/>
        <v>1.9</v>
      </c>
      <c r="V42" s="1">
        <f t="shared" si="13"/>
        <v>4.75</v>
      </c>
      <c r="W42" s="1" t="s">
        <v>83</v>
      </c>
    </row>
    <row r="43" spans="1:23" x14ac:dyDescent="0.25">
      <c r="A43" s="2" t="s">
        <v>76</v>
      </c>
      <c r="B43" s="1">
        <f t="shared" si="7"/>
        <v>16.8</v>
      </c>
      <c r="C43" s="1">
        <v>1</v>
      </c>
      <c r="D43" s="6">
        <v>59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f t="shared" si="8"/>
        <v>16.8</v>
      </c>
      <c r="R43" s="1">
        <f t="shared" si="9"/>
        <v>0</v>
      </c>
      <c r="S43" s="1">
        <f t="shared" si="10"/>
        <v>100</v>
      </c>
      <c r="T43" s="1">
        <f t="shared" si="11"/>
        <v>0</v>
      </c>
      <c r="U43" s="4">
        <f t="shared" si="12"/>
        <v>1.6800000000000002</v>
      </c>
      <c r="V43" s="1">
        <f t="shared" si="13"/>
        <v>16.8</v>
      </c>
      <c r="W43" s="1" t="s">
        <v>83</v>
      </c>
    </row>
    <row r="44" spans="1:23" x14ac:dyDescent="0.25">
      <c r="A44" s="2" t="s">
        <v>33</v>
      </c>
      <c r="B44" s="1">
        <f t="shared" si="7"/>
        <v>15.8</v>
      </c>
      <c r="C44" s="1">
        <v>8</v>
      </c>
      <c r="D44" s="6">
        <v>94</v>
      </c>
      <c r="E44" s="1">
        <v>0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3</v>
      </c>
      <c r="N44" s="1">
        <v>0</v>
      </c>
      <c r="O44" s="1">
        <v>2</v>
      </c>
      <c r="P44" s="1">
        <v>1</v>
      </c>
      <c r="Q44" s="1">
        <f t="shared" si="8"/>
        <v>12.8</v>
      </c>
      <c r="R44" s="1">
        <f t="shared" si="9"/>
        <v>0</v>
      </c>
      <c r="S44" s="1">
        <f t="shared" si="10"/>
        <v>100</v>
      </c>
      <c r="T44" s="1">
        <f t="shared" si="11"/>
        <v>0</v>
      </c>
      <c r="U44" s="4">
        <f t="shared" si="12"/>
        <v>1.58</v>
      </c>
      <c r="V44" s="1">
        <f t="shared" si="13"/>
        <v>1.9750000000000001</v>
      </c>
      <c r="W44" s="1" t="s">
        <v>83</v>
      </c>
    </row>
    <row r="45" spans="1:23" x14ac:dyDescent="0.25">
      <c r="A45" s="2" t="s">
        <v>30</v>
      </c>
      <c r="B45" s="1">
        <f t="shared" si="7"/>
        <v>14.6</v>
      </c>
      <c r="C45" s="1">
        <v>2</v>
      </c>
      <c r="D45" s="6">
        <v>43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2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f t="shared" si="8"/>
        <v>8.6</v>
      </c>
      <c r="R45" s="1">
        <f t="shared" si="9"/>
        <v>0</v>
      </c>
      <c r="S45" s="1">
        <f t="shared" si="10"/>
        <v>100</v>
      </c>
      <c r="T45" s="1">
        <f t="shared" si="11"/>
        <v>0</v>
      </c>
      <c r="U45" s="4">
        <v>2</v>
      </c>
      <c r="V45" s="1">
        <f t="shared" si="13"/>
        <v>7.3</v>
      </c>
      <c r="W45" s="1" t="s">
        <v>83</v>
      </c>
    </row>
    <row r="46" spans="1:23" x14ac:dyDescent="0.25">
      <c r="A46" s="2" t="s">
        <v>17</v>
      </c>
      <c r="B46" s="1">
        <f t="shared" si="7"/>
        <v>14.2</v>
      </c>
      <c r="C46" s="1">
        <v>4</v>
      </c>
      <c r="D46" s="6">
        <v>56</v>
      </c>
      <c r="E46" s="1">
        <v>0</v>
      </c>
      <c r="F46" s="1">
        <v>0</v>
      </c>
      <c r="G46" s="1">
        <v>0</v>
      </c>
      <c r="H46" s="1">
        <v>2</v>
      </c>
      <c r="I46" s="1">
        <v>0</v>
      </c>
      <c r="J46" s="1">
        <v>3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f t="shared" si="8"/>
        <v>5.1999999999999993</v>
      </c>
      <c r="R46" s="1">
        <f t="shared" si="9"/>
        <v>0</v>
      </c>
      <c r="S46" s="1">
        <f t="shared" si="10"/>
        <v>100</v>
      </c>
      <c r="T46" s="1">
        <f t="shared" si="11"/>
        <v>0</v>
      </c>
      <c r="U46" s="4">
        <v>2</v>
      </c>
      <c r="V46" s="1">
        <f t="shared" si="13"/>
        <v>3.55</v>
      </c>
      <c r="W46" s="1" t="s">
        <v>83</v>
      </c>
    </row>
    <row r="47" spans="1:23" x14ac:dyDescent="0.25">
      <c r="A47" s="2" t="s">
        <v>72</v>
      </c>
      <c r="B47" s="1">
        <f t="shared" si="7"/>
        <v>11.8</v>
      </c>
      <c r="C47" s="1">
        <v>7</v>
      </c>
      <c r="D47" s="6">
        <v>44</v>
      </c>
      <c r="E47" s="1">
        <v>0</v>
      </c>
      <c r="F47" s="1">
        <v>0</v>
      </c>
      <c r="G47" s="1">
        <v>0</v>
      </c>
      <c r="H47" s="1">
        <v>2</v>
      </c>
      <c r="I47" s="1">
        <v>0</v>
      </c>
      <c r="J47" s="1">
        <v>3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f t="shared" si="8"/>
        <v>2.8000000000000007</v>
      </c>
      <c r="R47" s="1">
        <f t="shared" si="9"/>
        <v>0</v>
      </c>
      <c r="S47" s="1">
        <f t="shared" si="10"/>
        <v>100</v>
      </c>
      <c r="T47" s="1">
        <f t="shared" si="11"/>
        <v>0</v>
      </c>
      <c r="U47" s="4">
        <v>2</v>
      </c>
      <c r="V47" s="1">
        <f t="shared" si="13"/>
        <v>1.6857142857142857</v>
      </c>
      <c r="W47" s="1" t="s">
        <v>83</v>
      </c>
    </row>
    <row r="48" spans="1:23" x14ac:dyDescent="0.25">
      <c r="A48" s="2" t="s">
        <v>75</v>
      </c>
      <c r="B48" s="1">
        <f t="shared" si="7"/>
        <v>9.1999999999999993</v>
      </c>
      <c r="C48" s="1">
        <v>1</v>
      </c>
      <c r="D48" s="6">
        <v>46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f t="shared" si="8"/>
        <v>9.1999999999999993</v>
      </c>
      <c r="R48" s="1">
        <f t="shared" si="9"/>
        <v>0</v>
      </c>
      <c r="S48" s="1">
        <f t="shared" si="10"/>
        <v>100</v>
      </c>
      <c r="T48" s="1">
        <f t="shared" si="11"/>
        <v>0</v>
      </c>
      <c r="U48" s="4">
        <v>2</v>
      </c>
      <c r="V48" s="1">
        <f t="shared" si="13"/>
        <v>9.1999999999999993</v>
      </c>
      <c r="W48" s="1" t="s">
        <v>83</v>
      </c>
    </row>
    <row r="49" spans="1:23" x14ac:dyDescent="0.25">
      <c r="A49" s="2" t="s">
        <v>65</v>
      </c>
      <c r="B49" s="1">
        <f t="shared" si="7"/>
        <v>3.2</v>
      </c>
      <c r="C49" s="1">
        <v>1</v>
      </c>
      <c r="D49" s="6">
        <v>16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f t="shared" si="8"/>
        <v>3.2</v>
      </c>
      <c r="R49" s="1">
        <f t="shared" si="9"/>
        <v>0</v>
      </c>
      <c r="S49" s="1">
        <f t="shared" si="10"/>
        <v>100</v>
      </c>
      <c r="T49" s="1">
        <f t="shared" si="11"/>
        <v>0</v>
      </c>
      <c r="U49" s="4">
        <v>2</v>
      </c>
      <c r="V49" s="1">
        <f t="shared" si="13"/>
        <v>3.2</v>
      </c>
      <c r="W49" s="1" t="s">
        <v>83</v>
      </c>
    </row>
    <row r="50" spans="1:23" x14ac:dyDescent="0.25">
      <c r="A50" s="2" t="s">
        <v>55</v>
      </c>
      <c r="B50" s="1">
        <f t="shared" si="7"/>
        <v>3</v>
      </c>
      <c r="C50" s="1">
        <v>3</v>
      </c>
      <c r="D50" s="6">
        <v>15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f t="shared" si="8"/>
        <v>3</v>
      </c>
      <c r="R50" s="1">
        <f t="shared" si="9"/>
        <v>0</v>
      </c>
      <c r="S50" s="1">
        <f t="shared" si="10"/>
        <v>100</v>
      </c>
      <c r="T50" s="1">
        <f t="shared" si="11"/>
        <v>0</v>
      </c>
      <c r="U50" s="4">
        <v>2</v>
      </c>
      <c r="V50" s="1">
        <f t="shared" si="13"/>
        <v>1</v>
      </c>
      <c r="W50" s="1" t="s">
        <v>83</v>
      </c>
    </row>
    <row r="51" spans="1:23" x14ac:dyDescent="0.25">
      <c r="A51" s="2" t="s">
        <v>28</v>
      </c>
      <c r="B51" s="1">
        <f t="shared" si="7"/>
        <v>2</v>
      </c>
      <c r="C51" s="1">
        <v>1</v>
      </c>
      <c r="D51" s="6">
        <v>10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f t="shared" si="8"/>
        <v>2</v>
      </c>
      <c r="R51" s="1">
        <f t="shared" si="9"/>
        <v>0</v>
      </c>
      <c r="S51" s="1">
        <f t="shared" si="10"/>
        <v>100</v>
      </c>
      <c r="T51" s="1">
        <f t="shared" si="11"/>
        <v>0</v>
      </c>
      <c r="U51" s="4">
        <v>2</v>
      </c>
      <c r="V51" s="1">
        <f t="shared" si="13"/>
        <v>2</v>
      </c>
      <c r="W51" s="1" t="s">
        <v>83</v>
      </c>
    </row>
    <row r="52" spans="1:23" x14ac:dyDescent="0.25">
      <c r="A52" s="2" t="s">
        <v>26</v>
      </c>
      <c r="B52" s="1">
        <f t="shared" si="7"/>
        <v>1</v>
      </c>
      <c r="C52" s="1">
        <v>1</v>
      </c>
      <c r="D52" s="6">
        <v>5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f t="shared" si="8"/>
        <v>1</v>
      </c>
      <c r="R52" s="1">
        <f t="shared" si="9"/>
        <v>0</v>
      </c>
      <c r="S52" s="1">
        <f t="shared" si="10"/>
        <v>100</v>
      </c>
      <c r="T52" s="1">
        <f t="shared" si="11"/>
        <v>0</v>
      </c>
      <c r="U52" s="4">
        <v>2</v>
      </c>
      <c r="V52" s="1">
        <f t="shared" si="13"/>
        <v>1</v>
      </c>
      <c r="W52" s="1" t="s">
        <v>83</v>
      </c>
    </row>
    <row r="53" spans="1:23" x14ac:dyDescent="0.25">
      <c r="A53" s="2"/>
      <c r="B53" s="1"/>
      <c r="C53" s="1"/>
      <c r="D53" s="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/>
      <c r="V53" s="1"/>
      <c r="W53" s="1"/>
    </row>
    <row r="54" spans="1:23" x14ac:dyDescent="0.25">
      <c r="A54" s="2" t="s">
        <v>86</v>
      </c>
      <c r="B54" s="3" t="s">
        <v>46</v>
      </c>
      <c r="C54" s="3" t="s">
        <v>34</v>
      </c>
      <c r="D54" s="5" t="s">
        <v>35</v>
      </c>
      <c r="E54" s="3" t="s">
        <v>36</v>
      </c>
      <c r="F54" s="3" t="s">
        <v>78</v>
      </c>
      <c r="G54" s="3" t="s">
        <v>37</v>
      </c>
      <c r="H54" s="3" t="s">
        <v>38</v>
      </c>
      <c r="I54" s="3" t="s">
        <v>39</v>
      </c>
      <c r="J54" s="3" t="s">
        <v>40</v>
      </c>
      <c r="K54" s="3" t="s">
        <v>41</v>
      </c>
      <c r="L54" s="3" t="s">
        <v>47</v>
      </c>
      <c r="M54" s="3" t="s">
        <v>42</v>
      </c>
      <c r="N54" s="3" t="s">
        <v>43</v>
      </c>
      <c r="O54" s="3" t="s">
        <v>44</v>
      </c>
      <c r="P54" s="3" t="s">
        <v>45</v>
      </c>
      <c r="Q54" s="3" t="s">
        <v>48</v>
      </c>
      <c r="R54" s="3" t="s">
        <v>49</v>
      </c>
      <c r="S54" s="3" t="s">
        <v>50</v>
      </c>
      <c r="T54" s="3" t="s">
        <v>51</v>
      </c>
      <c r="U54" s="3" t="s">
        <v>77</v>
      </c>
      <c r="V54" s="1" t="s">
        <v>80</v>
      </c>
      <c r="W54" s="1"/>
    </row>
    <row r="55" spans="1:23" x14ac:dyDescent="0.25">
      <c r="A55" s="2" t="s">
        <v>81</v>
      </c>
      <c r="B55" s="1">
        <f>(D55/5)+(E55*5)+(F55*10)+(G55*15)-(H55*3)-(I55*6)+(J55*3)+(K55*5)-(L55/5)+(M55*5)+(N55*10)-(O55*3)-(P55*6)</f>
        <v>136</v>
      </c>
      <c r="C55" s="1">
        <v>9</v>
      </c>
      <c r="D55" s="6">
        <v>380</v>
      </c>
      <c r="E55" s="1">
        <v>2</v>
      </c>
      <c r="F55" s="1">
        <v>2</v>
      </c>
      <c r="G55" s="1">
        <v>2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f>(D55/5)+(E55*5)+(G55*10)-(H55*3)-(I55*6)</f>
        <v>106</v>
      </c>
      <c r="R55" s="1">
        <f>(M55*4)+(N55*5)-(O55*3)-(P55*6)</f>
        <v>0</v>
      </c>
      <c r="S55" s="1">
        <f>100*(Q55/(Q55+R55))</f>
        <v>100</v>
      </c>
      <c r="T55" s="1">
        <f>100*(R55/(Q55+R55))</f>
        <v>0</v>
      </c>
      <c r="U55" s="4">
        <f>B55/10</f>
        <v>13.6</v>
      </c>
      <c r="V55" s="1">
        <f>B55/C55</f>
        <v>15.111111111111111</v>
      </c>
      <c r="W55" s="1" t="s">
        <v>84</v>
      </c>
    </row>
    <row r="56" spans="1:23" x14ac:dyDescent="0.25">
      <c r="A56" s="2" t="s">
        <v>18</v>
      </c>
      <c r="B56" s="1">
        <f>(D56/5)+(E56*5)+(F56*10)+(G56*15)-(H56*3)-(I56*6)+(J56*3)+(K56*5)-(L56/5)+(M56*5)+(N56*10)-(O56*3)-(P56*6)</f>
        <v>121.6</v>
      </c>
      <c r="C56" s="1">
        <v>14</v>
      </c>
      <c r="D56" s="6">
        <v>346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13</v>
      </c>
      <c r="K56" s="1">
        <v>2</v>
      </c>
      <c r="L56" s="1">
        <v>33</v>
      </c>
      <c r="M56" s="1">
        <v>0</v>
      </c>
      <c r="N56" s="1">
        <v>0</v>
      </c>
      <c r="O56" s="1">
        <v>0</v>
      </c>
      <c r="P56" s="1">
        <v>0</v>
      </c>
      <c r="Q56" s="1">
        <f>(D56/5)+(E56*5)+(G56*10)-(H56*3)-(I56*6)</f>
        <v>79.2</v>
      </c>
      <c r="R56" s="1">
        <f>(M56*4)+(N56*5)-(O56*3)-(P56*6)</f>
        <v>0</v>
      </c>
      <c r="S56" s="1">
        <f>100*(Q56/(Q56+R56))</f>
        <v>100</v>
      </c>
      <c r="T56" s="1">
        <f>100*(R56/(Q56+R56))</f>
        <v>0</v>
      </c>
      <c r="U56" s="4">
        <f>B56/10</f>
        <v>12.16</v>
      </c>
      <c r="V56" s="1">
        <f>B56/C56</f>
        <v>8.6857142857142851</v>
      </c>
      <c r="W56" s="1" t="s">
        <v>84</v>
      </c>
    </row>
    <row r="57" spans="1:23" x14ac:dyDescent="0.25">
      <c r="A57" s="2" t="s">
        <v>23</v>
      </c>
      <c r="B57" s="1">
        <f>(D57/5)+(E57*5)+(F57*10)+(G57*15)-(H57*3)-(I57*6)+(J57*3)+(K57*5)-(L57/5)+(M57*5)+(N57*10)-(O57*3)-(P57*6)</f>
        <v>82</v>
      </c>
      <c r="C57" s="1">
        <v>16</v>
      </c>
      <c r="D57" s="6">
        <v>208</v>
      </c>
      <c r="E57" s="1">
        <v>0</v>
      </c>
      <c r="F57" s="1">
        <v>0</v>
      </c>
      <c r="G57" s="1">
        <v>0</v>
      </c>
      <c r="H57" s="1">
        <v>1</v>
      </c>
      <c r="I57" s="1">
        <v>0</v>
      </c>
      <c r="J57" s="1">
        <v>16</v>
      </c>
      <c r="K57" s="1">
        <v>3</v>
      </c>
      <c r="L57" s="1">
        <v>98</v>
      </c>
      <c r="M57" s="1">
        <v>0</v>
      </c>
      <c r="N57" s="1">
        <v>0</v>
      </c>
      <c r="O57" s="1">
        <v>0</v>
      </c>
      <c r="P57" s="1">
        <v>0</v>
      </c>
      <c r="Q57" s="1">
        <f>(D57/5)+(E57*5)+(G57*10)-(H57*3)-(I57*6)</f>
        <v>38.6</v>
      </c>
      <c r="R57" s="1">
        <f>(M57*4)+(N57*5)-(O57*3)-(P57*6)</f>
        <v>0</v>
      </c>
      <c r="S57" s="1">
        <f>100*(Q57/(Q57+R57))</f>
        <v>100</v>
      </c>
      <c r="T57" s="1">
        <f>100*(R57/(Q57+R57))</f>
        <v>0</v>
      </c>
      <c r="U57" s="4">
        <f>B57/10</f>
        <v>8.1999999999999993</v>
      </c>
      <c r="V57" s="1">
        <f>B57/C57</f>
        <v>5.125</v>
      </c>
      <c r="W57" s="1" t="s">
        <v>84</v>
      </c>
    </row>
    <row r="58" spans="1:23" x14ac:dyDescent="0.25">
      <c r="A58" s="2" t="s">
        <v>32</v>
      </c>
      <c r="B58" s="1">
        <f>(D58/5)+(E58*5)+(F58*10)+(G58*15)-(H58*3)-(I58*6)+(J58*3)+(K58*5)-(L58/5)+(M58*5)+(N58*10)-(O58*3)-(P58*6)</f>
        <v>27.6</v>
      </c>
      <c r="C58" s="1">
        <v>3</v>
      </c>
      <c r="D58" s="6">
        <v>73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1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f>(D58/5)+(E58*5)+(G58*10)-(H58*3)-(I58*6)</f>
        <v>19.600000000000001</v>
      </c>
      <c r="R58" s="1">
        <f>(M58*4)+(N58*5)-(O58*3)-(P58*6)</f>
        <v>0</v>
      </c>
      <c r="S58" s="1">
        <f>100*(Q58/(Q58+R58))</f>
        <v>100</v>
      </c>
      <c r="T58" s="1">
        <f>100*(R58/(Q58+R58))</f>
        <v>0</v>
      </c>
      <c r="U58" s="4">
        <f>B58/10</f>
        <v>2.7600000000000002</v>
      </c>
      <c r="V58" s="1">
        <f>B58/C58</f>
        <v>9.2000000000000011</v>
      </c>
      <c r="W58" s="1" t="s">
        <v>84</v>
      </c>
    </row>
    <row r="59" spans="1:23" x14ac:dyDescent="0.25">
      <c r="A59" s="2" t="s">
        <v>69</v>
      </c>
      <c r="B59" s="1">
        <f>(D59/5)+(E59*5)+(F59*10)+(G59*15)-(H59*3)-(I59*6)+(J59*3)+(K59*5)-(L59/5)+(M59*5)+(N59*10)-(O59*3)-(P59*6)</f>
        <v>19</v>
      </c>
      <c r="C59" s="1">
        <v>6</v>
      </c>
      <c r="D59" s="6">
        <v>33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</v>
      </c>
      <c r="K59" s="1">
        <v>2</v>
      </c>
      <c r="L59" s="1">
        <v>3</v>
      </c>
      <c r="M59" s="1">
        <v>0</v>
      </c>
      <c r="N59" s="1">
        <v>0</v>
      </c>
      <c r="O59" s="1">
        <v>0</v>
      </c>
      <c r="P59" s="1">
        <v>0</v>
      </c>
      <c r="Q59" s="1">
        <f>(D59/5)+(E59*5)+(G59*10)-(H59*3)-(I59*6)</f>
        <v>6.6</v>
      </c>
      <c r="R59" s="1">
        <f>(M59*4)+(N59*5)-(O59*3)-(P59*6)</f>
        <v>0</v>
      </c>
      <c r="S59" s="1">
        <f>100*(Q59/(Q59+R59))</f>
        <v>100</v>
      </c>
      <c r="T59" s="1">
        <f>100*(R59/(Q59+R59))</f>
        <v>0</v>
      </c>
      <c r="U59" s="4">
        <f>B59/10</f>
        <v>1.9</v>
      </c>
      <c r="V59" s="1">
        <f>B59/C59</f>
        <v>3.1666666666666665</v>
      </c>
      <c r="W59" s="1" t="s">
        <v>84</v>
      </c>
    </row>
    <row r="60" spans="1:23" ht="12.75" customHeight="1" x14ac:dyDescent="0.25">
      <c r="A60" s="2"/>
      <c r="B60" s="1"/>
      <c r="C60" s="1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1"/>
      <c r="W60" s="1"/>
    </row>
    <row r="61" spans="1:23" x14ac:dyDescent="0.25">
      <c r="A61" s="2"/>
      <c r="B61" s="1"/>
      <c r="C61" s="1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1"/>
      <c r="W61" s="1"/>
    </row>
    <row r="62" spans="1:23" x14ac:dyDescent="0.25">
      <c r="A62" s="2" t="s">
        <v>87</v>
      </c>
      <c r="B62" s="3" t="s">
        <v>46</v>
      </c>
      <c r="C62" s="3" t="s">
        <v>34</v>
      </c>
      <c r="D62" s="5" t="s">
        <v>35</v>
      </c>
      <c r="E62" s="3" t="s">
        <v>36</v>
      </c>
      <c r="F62" s="3" t="s">
        <v>78</v>
      </c>
      <c r="G62" s="3" t="s">
        <v>37</v>
      </c>
      <c r="H62" s="3" t="s">
        <v>38</v>
      </c>
      <c r="I62" s="3" t="s">
        <v>39</v>
      </c>
      <c r="J62" s="3" t="s">
        <v>40</v>
      </c>
      <c r="K62" s="3" t="s">
        <v>41</v>
      </c>
      <c r="L62" s="3" t="s">
        <v>47</v>
      </c>
      <c r="M62" s="3" t="s">
        <v>42</v>
      </c>
      <c r="N62" s="3" t="s">
        <v>43</v>
      </c>
      <c r="O62" s="3" t="s">
        <v>44</v>
      </c>
      <c r="P62" s="3" t="s">
        <v>45</v>
      </c>
      <c r="Q62" s="3" t="s">
        <v>48</v>
      </c>
      <c r="R62" s="3" t="s">
        <v>49</v>
      </c>
      <c r="S62" s="3" t="s">
        <v>50</v>
      </c>
      <c r="T62" s="3" t="s">
        <v>51</v>
      </c>
      <c r="U62" s="3" t="s">
        <v>77</v>
      </c>
      <c r="V62" s="1" t="s">
        <v>80</v>
      </c>
      <c r="W62" s="1"/>
    </row>
    <row r="63" spans="1:23" x14ac:dyDescent="0.25">
      <c r="A63" s="2" t="s">
        <v>10</v>
      </c>
      <c r="B63" s="1">
        <f>(D63/5)+(E63*5)+(F63*10)+(G63*15)-(H63*3)-(I63*6)+(J63*3)+(K63*5)-(L63/5)+(M63*5)+(N63*10)-(O63*3)-(P63*6)</f>
        <v>102.6</v>
      </c>
      <c r="C63" s="1">
        <v>11</v>
      </c>
      <c r="D63" s="6">
        <v>223</v>
      </c>
      <c r="E63" s="1">
        <v>1</v>
      </c>
      <c r="F63" s="1">
        <v>0</v>
      </c>
      <c r="G63" s="1">
        <v>0</v>
      </c>
      <c r="H63" s="1">
        <v>1</v>
      </c>
      <c r="I63" s="1">
        <v>0</v>
      </c>
      <c r="J63" s="1">
        <v>3</v>
      </c>
      <c r="K63" s="1">
        <v>0</v>
      </c>
      <c r="L63" s="1">
        <v>0</v>
      </c>
      <c r="M63" s="1">
        <v>10</v>
      </c>
      <c r="N63" s="1">
        <v>0</v>
      </c>
      <c r="O63" s="1">
        <v>1</v>
      </c>
      <c r="P63" s="1">
        <v>0</v>
      </c>
      <c r="Q63" s="1">
        <f>(D63/5)+(E63*5)+(G63*10)-(H63*3)-(I63*6)</f>
        <v>46.6</v>
      </c>
      <c r="R63" s="1">
        <f>(M63*4)+(N63*5)-(O63*3)-(P63*6)</f>
        <v>37</v>
      </c>
      <c r="S63" s="1">
        <f>100*(Q63/(Q63+R63))</f>
        <v>55.74162679425838</v>
      </c>
      <c r="T63" s="1">
        <f>100*(R63/(Q63+R63))</f>
        <v>44.258373205741627</v>
      </c>
      <c r="U63" s="4">
        <f>B63/10</f>
        <v>10.26</v>
      </c>
      <c r="V63" s="1">
        <f>B63/C63</f>
        <v>9.3272727272727263</v>
      </c>
      <c r="W63" s="1" t="s">
        <v>85</v>
      </c>
    </row>
    <row r="64" spans="1:23" x14ac:dyDescent="0.25">
      <c r="A64" s="2" t="s">
        <v>9</v>
      </c>
      <c r="B64" s="1">
        <f>(D64/5)+(E64*5)+(F64*10)+(G64*15)-(H64*3)-(I64*6)+(J64*3)+(K64*5)-(L64/5)+(M64*5)+(N64*10)-(O64*3)-(P64*6)</f>
        <v>102</v>
      </c>
      <c r="C64" s="1">
        <v>13</v>
      </c>
      <c r="D64" s="6">
        <v>215</v>
      </c>
      <c r="E64" s="1">
        <v>1</v>
      </c>
      <c r="F64" s="1">
        <v>0</v>
      </c>
      <c r="G64" s="1">
        <v>0</v>
      </c>
      <c r="H64" s="1">
        <v>1</v>
      </c>
      <c r="I64" s="1">
        <v>0</v>
      </c>
      <c r="J64" s="1">
        <v>7</v>
      </c>
      <c r="K64" s="1">
        <v>0</v>
      </c>
      <c r="L64" s="1">
        <v>0</v>
      </c>
      <c r="M64" s="1">
        <v>9</v>
      </c>
      <c r="N64" s="1">
        <v>0</v>
      </c>
      <c r="O64" s="1">
        <v>3</v>
      </c>
      <c r="P64" s="1">
        <v>0</v>
      </c>
      <c r="Q64" s="1">
        <f>(D64/5)+(E64*5)+(G64*10)-(H64*3)-(I64*6)</f>
        <v>45</v>
      </c>
      <c r="R64" s="1">
        <f>(M64*4)+(N64*5)-(O64*3)-(P64*6)</f>
        <v>27</v>
      </c>
      <c r="S64" s="1">
        <f>100*(Q64/(Q64+R64))</f>
        <v>62.5</v>
      </c>
      <c r="T64" s="1">
        <f>100*(R64/(Q64+R64))</f>
        <v>37.5</v>
      </c>
      <c r="U64" s="4">
        <f>B64/10</f>
        <v>10.199999999999999</v>
      </c>
      <c r="V64" s="1">
        <f>B64/C64</f>
        <v>7.8461538461538458</v>
      </c>
      <c r="W64" s="1" t="s">
        <v>85</v>
      </c>
    </row>
    <row r="65" spans="1:23" x14ac:dyDescent="0.25">
      <c r="A65" s="2" t="s">
        <v>63</v>
      </c>
      <c r="B65" s="1">
        <f>(D65/5)+(E65*5)+(F65*10)+(G65*15)-(H65*3)-(I65*6)+(J65*3)+(K65*5)-(L65/5)+(M65*5)+(N65*10)-(O65*3)-(P65*6)</f>
        <v>93.8</v>
      </c>
      <c r="C65" s="1">
        <v>11</v>
      </c>
      <c r="D65" s="6">
        <v>154</v>
      </c>
      <c r="E65" s="1">
        <v>1</v>
      </c>
      <c r="F65" s="1">
        <v>0</v>
      </c>
      <c r="G65" s="1">
        <v>0</v>
      </c>
      <c r="H65" s="1">
        <v>2</v>
      </c>
      <c r="I65" s="1">
        <v>0</v>
      </c>
      <c r="J65" s="1">
        <v>4</v>
      </c>
      <c r="K65" s="1">
        <v>0</v>
      </c>
      <c r="L65" s="1">
        <v>0</v>
      </c>
      <c r="M65" s="1">
        <v>9</v>
      </c>
      <c r="N65" s="1">
        <v>1</v>
      </c>
      <c r="O65" s="1">
        <v>1</v>
      </c>
      <c r="P65" s="1">
        <v>0</v>
      </c>
      <c r="Q65" s="1">
        <f>(D65/5)+(E65*5)+(G65*10)-(H65*3)-(I65*6)</f>
        <v>29.799999999999997</v>
      </c>
      <c r="R65" s="1">
        <f>(M65*4)+(N65*5)-(O65*3)-(P65*6)</f>
        <v>38</v>
      </c>
      <c r="S65" s="1">
        <f>100*(Q65/(Q65+R65))</f>
        <v>43.952802359882007</v>
      </c>
      <c r="T65" s="1">
        <f>100*(R65/(Q65+R65))</f>
        <v>56.047197640117993</v>
      </c>
      <c r="U65" s="4">
        <f>B65/10</f>
        <v>9.379999999999999</v>
      </c>
      <c r="V65" s="1">
        <f>B65/C65</f>
        <v>8.5272727272727273</v>
      </c>
      <c r="W65" s="1" t="s">
        <v>85</v>
      </c>
    </row>
    <row r="66" spans="1:23" x14ac:dyDescent="0.25">
      <c r="A66" s="2" t="s">
        <v>11</v>
      </c>
      <c r="B66" s="1">
        <f>(D66/5)+(E66*5)+(F66*10)+(G66*15)-(H66*3)-(I66*6)+(J66*3)+(K66*5)-(L66/5)+(M66*5)+(N66*10)-(O66*3)-(P66*6)</f>
        <v>92</v>
      </c>
      <c r="C66" s="1">
        <v>7</v>
      </c>
      <c r="D66" s="6">
        <v>140</v>
      </c>
      <c r="E66" s="1">
        <v>2</v>
      </c>
      <c r="F66" s="1">
        <v>0</v>
      </c>
      <c r="G66" s="1">
        <v>0</v>
      </c>
      <c r="H66" s="1">
        <v>2</v>
      </c>
      <c r="I66" s="1">
        <v>0</v>
      </c>
      <c r="J66" s="1">
        <v>1</v>
      </c>
      <c r="K66" s="1">
        <v>0</v>
      </c>
      <c r="L66" s="1">
        <v>0</v>
      </c>
      <c r="M66" s="1">
        <v>12</v>
      </c>
      <c r="N66" s="1">
        <v>0</v>
      </c>
      <c r="O66" s="1">
        <v>1</v>
      </c>
      <c r="P66" s="1">
        <v>0</v>
      </c>
      <c r="Q66" s="1">
        <f>(D66/5)+(E66*5)+(G66*10)-(H66*3)-(I66*6)</f>
        <v>32</v>
      </c>
      <c r="R66" s="1">
        <f>(M66*4)+(N66*5)-(O66*3)-(P66*6)</f>
        <v>45</v>
      </c>
      <c r="S66" s="1">
        <f>100*(Q66/(Q66+R66))</f>
        <v>41.558441558441558</v>
      </c>
      <c r="T66" s="1">
        <f>100*(R66/(Q66+R66))</f>
        <v>58.441558441558442</v>
      </c>
      <c r="U66" s="4">
        <f>B66/10</f>
        <v>9.1999999999999993</v>
      </c>
      <c r="V66" s="1">
        <f>B66/C66</f>
        <v>13.142857142857142</v>
      </c>
      <c r="W66" s="1" t="s">
        <v>85</v>
      </c>
    </row>
    <row r="67" spans="1:23" x14ac:dyDescent="0.25">
      <c r="A67" s="2" t="s">
        <v>7</v>
      </c>
      <c r="B67" s="1">
        <f>(D67/5)+(E67*5)+(F67*10)+(G67*15)-(H67*3)-(I67*6)+(J67*3)+(K67*5)-(L67/5)+(M67*5)+(N67*10)-(O67*3)-(P67*6)</f>
        <v>74.8</v>
      </c>
      <c r="C67" s="1">
        <v>10</v>
      </c>
      <c r="D67" s="6">
        <v>99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6</v>
      </c>
      <c r="K67" s="1">
        <v>0</v>
      </c>
      <c r="L67" s="1">
        <v>0</v>
      </c>
      <c r="M67" s="1">
        <v>8</v>
      </c>
      <c r="N67" s="1">
        <v>0</v>
      </c>
      <c r="O67" s="1">
        <v>1</v>
      </c>
      <c r="P67" s="1">
        <v>0</v>
      </c>
      <c r="Q67" s="1">
        <f>(D67/5)+(E67*5)+(G67*10)-(H67*3)-(I67*6)</f>
        <v>19.8</v>
      </c>
      <c r="R67" s="1">
        <f>(M67*4)+(N67*5)-(O67*3)-(P67*6)</f>
        <v>29</v>
      </c>
      <c r="S67" s="1">
        <f>100*(Q67/(Q67+R67))</f>
        <v>40.573770491803288</v>
      </c>
      <c r="T67" s="1">
        <f>100*(R67/(Q67+R67))</f>
        <v>59.426229508196727</v>
      </c>
      <c r="U67" s="4">
        <f>B67/10</f>
        <v>7.4799999999999995</v>
      </c>
      <c r="V67" s="1">
        <f>B67/C67</f>
        <v>7.4799999999999995</v>
      </c>
      <c r="W67" s="1" t="s">
        <v>85</v>
      </c>
    </row>
    <row r="68" spans="1:23" x14ac:dyDescent="0.25">
      <c r="A68" s="1"/>
      <c r="B68" s="1"/>
      <c r="C68" s="1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1"/>
      <c r="W68" s="1"/>
    </row>
    <row r="69" spans="1:23" x14ac:dyDescent="0.25">
      <c r="A69" s="2"/>
      <c r="B69" s="1"/>
      <c r="C69" s="1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1"/>
      <c r="W69" s="1"/>
    </row>
    <row r="70" spans="1:23" x14ac:dyDescent="0.25">
      <c r="A70" s="8" t="s">
        <v>88</v>
      </c>
      <c r="B70" s="8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1"/>
      <c r="W70" s="1"/>
    </row>
    <row r="71" spans="1:23" x14ac:dyDescent="0.25">
      <c r="A71" s="2"/>
      <c r="B71" s="1"/>
      <c r="C71" s="1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1"/>
      <c r="W71" s="1"/>
    </row>
    <row r="72" spans="1:23" x14ac:dyDescent="0.25">
      <c r="A72" s="2"/>
      <c r="B72" s="1"/>
      <c r="C72" s="1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1"/>
      <c r="W72" s="1"/>
    </row>
    <row r="73" spans="1:23" x14ac:dyDescent="0.25">
      <c r="A73" s="2"/>
      <c r="B73" s="1"/>
      <c r="C73" s="1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1"/>
      <c r="W73" s="1"/>
    </row>
    <row r="74" spans="1:23" x14ac:dyDescent="0.25">
      <c r="A74" s="2"/>
      <c r="B74" s="1"/>
      <c r="C74" s="1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1"/>
      <c r="W74" s="1"/>
    </row>
    <row r="75" spans="1:23" x14ac:dyDescent="0.25">
      <c r="A75" s="2"/>
      <c r="B75" s="1"/>
      <c r="C75" s="1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1"/>
      <c r="W75" s="1"/>
    </row>
    <row r="76" spans="1:23" x14ac:dyDescent="0.25">
      <c r="A76" s="2"/>
      <c r="B76" s="1"/>
      <c r="C76" s="1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1"/>
      <c r="W76" s="1"/>
    </row>
    <row r="77" spans="1:23" x14ac:dyDescent="0.25">
      <c r="A77" s="2"/>
      <c r="B77" s="1"/>
      <c r="C77" s="1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1"/>
      <c r="W77" s="1"/>
    </row>
    <row r="78" spans="1:23" x14ac:dyDescent="0.25">
      <c r="A78" s="2"/>
      <c r="B78" s="1"/>
      <c r="C78" s="1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1"/>
      <c r="W78" s="1"/>
    </row>
    <row r="79" spans="1:23" x14ac:dyDescent="0.25">
      <c r="A79" s="2"/>
      <c r="B79" s="1"/>
      <c r="C79" s="1"/>
      <c r="D79" s="6"/>
      <c r="E79" s="1"/>
      <c r="F79" s="1"/>
      <c r="G79" s="1"/>
      <c r="H79" s="1"/>
      <c r="I79" s="1"/>
      <c r="J79" s="1"/>
      <c r="K79" s="1"/>
      <c r="L79" s="1"/>
      <c r="M79" s="1"/>
      <c r="N79" s="1" t="s">
        <v>67</v>
      </c>
      <c r="O79" s="1"/>
      <c r="P79" s="1"/>
      <c r="Q79" s="1"/>
      <c r="R79" s="1"/>
      <c r="S79" s="1"/>
      <c r="T79" s="1"/>
      <c r="U79" s="4"/>
      <c r="V79" s="1"/>
      <c r="W79" s="1"/>
    </row>
    <row r="80" spans="1:23" x14ac:dyDescent="0.25">
      <c r="A80" s="2"/>
      <c r="B80" s="1"/>
      <c r="C80" s="1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1"/>
      <c r="W80" s="1"/>
    </row>
    <row r="81" spans="1:23" x14ac:dyDescent="0.25">
      <c r="A81" s="2"/>
      <c r="B81" s="1"/>
      <c r="C81" s="1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1"/>
      <c r="W81" s="1"/>
    </row>
    <row r="82" spans="1:23" x14ac:dyDescent="0.25">
      <c r="A82" s="2"/>
      <c r="B82" s="1"/>
      <c r="C82" s="1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1"/>
      <c r="W82" s="1"/>
    </row>
    <row r="83" spans="1:23" x14ac:dyDescent="0.25">
      <c r="A83" s="2"/>
      <c r="B83" s="1"/>
      <c r="C83" s="1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1"/>
      <c r="W83" s="1"/>
    </row>
    <row r="84" spans="1:23" x14ac:dyDescent="0.25">
      <c r="A84" s="2"/>
      <c r="B84" s="1"/>
      <c r="C84" s="1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1"/>
      <c r="W84" s="1"/>
    </row>
    <row r="85" spans="1:23" x14ac:dyDescent="0.25">
      <c r="A85" s="2"/>
      <c r="B85" s="1"/>
      <c r="C85" s="1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1"/>
      <c r="W85" s="1"/>
    </row>
    <row r="86" spans="1:23" x14ac:dyDescent="0.25">
      <c r="A86" s="2"/>
      <c r="B86" s="1"/>
      <c r="C86" s="1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1"/>
      <c r="W86" s="1"/>
    </row>
    <row r="87" spans="1:23" x14ac:dyDescent="0.25">
      <c r="A87" s="2"/>
      <c r="B87" s="1"/>
      <c r="C87" s="1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1"/>
      <c r="W87" s="1"/>
    </row>
    <row r="88" spans="1:23" x14ac:dyDescent="0.25">
      <c r="A88" s="2"/>
      <c r="B88" s="1"/>
      <c r="C88" s="1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1"/>
      <c r="W88" s="1"/>
    </row>
    <row r="89" spans="1:23" x14ac:dyDescent="0.25">
      <c r="A89" s="2"/>
      <c r="B89" s="1"/>
      <c r="C89" s="1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1"/>
      <c r="W89" s="1"/>
    </row>
    <row r="90" spans="1:23" x14ac:dyDescent="0.25">
      <c r="A90" s="2"/>
      <c r="B90" s="1"/>
      <c r="C90" s="1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1"/>
      <c r="W90" s="1"/>
    </row>
    <row r="91" spans="1:23" x14ac:dyDescent="0.25">
      <c r="A91" s="2"/>
      <c r="B91" s="1"/>
      <c r="C91" s="1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1"/>
      <c r="W91" s="1"/>
    </row>
    <row r="92" spans="1:23" x14ac:dyDescent="0.25">
      <c r="A92" s="2"/>
      <c r="B92" s="1"/>
      <c r="C92" s="1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1"/>
      <c r="W92" s="1"/>
    </row>
    <row r="93" spans="1:23" x14ac:dyDescent="0.25">
      <c r="A93" s="2"/>
      <c r="B93" s="1"/>
      <c r="C93" s="1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1"/>
      <c r="W93" s="1"/>
    </row>
    <row r="94" spans="1:23" x14ac:dyDescent="0.25">
      <c r="A94" s="2"/>
      <c r="B94" s="1"/>
      <c r="C94" s="1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1"/>
      <c r="W94" s="1"/>
    </row>
    <row r="95" spans="1:23" x14ac:dyDescent="0.25">
      <c r="A95" s="2"/>
      <c r="B95" s="1"/>
      <c r="C95" s="1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1"/>
      <c r="W95" s="1"/>
    </row>
    <row r="96" spans="1:23" x14ac:dyDescent="0.25">
      <c r="A96" s="2"/>
      <c r="B96" s="1"/>
      <c r="C96" s="1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1"/>
      <c r="W96" s="1"/>
    </row>
    <row r="97" spans="1:23" x14ac:dyDescent="0.25">
      <c r="A97" s="2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1"/>
      <c r="W97" s="1"/>
    </row>
    <row r="98" spans="1:23" x14ac:dyDescent="0.25">
      <c r="A98" s="2"/>
      <c r="B98" s="1"/>
      <c r="C98" s="1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1"/>
      <c r="W98" s="1"/>
    </row>
    <row r="99" spans="1:23" x14ac:dyDescent="0.25">
      <c r="A99" s="2"/>
      <c r="B99" s="1"/>
      <c r="C99" s="1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1"/>
      <c r="W99" s="1"/>
    </row>
    <row r="100" spans="1:23" x14ac:dyDescent="0.25">
      <c r="A100" s="2"/>
      <c r="B100" s="1"/>
      <c r="C100" s="1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1"/>
      <c r="W100" s="1"/>
    </row>
    <row r="101" spans="1:23" x14ac:dyDescent="0.25">
      <c r="A101" s="2"/>
      <c r="B101" s="1"/>
      <c r="C101" s="1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1"/>
      <c r="W101" s="1"/>
    </row>
    <row r="102" spans="1:23" x14ac:dyDescent="0.25">
      <c r="A102" s="2"/>
      <c r="B102" s="1"/>
      <c r="C102" s="1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1"/>
      <c r="W102" s="1"/>
    </row>
    <row r="103" spans="1:23" x14ac:dyDescent="0.25">
      <c r="A103" s="2"/>
      <c r="B103" s="1"/>
      <c r="C103" s="1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1"/>
      <c r="W103" s="1"/>
    </row>
    <row r="104" spans="1:23" x14ac:dyDescent="0.25">
      <c r="A104" s="2"/>
      <c r="B104" s="1"/>
      <c r="C104" s="1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1"/>
      <c r="W104" s="1"/>
    </row>
    <row r="105" spans="1:23" x14ac:dyDescent="0.25">
      <c r="A105" s="2"/>
      <c r="B105" s="1"/>
      <c r="C105" s="1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1"/>
      <c r="W105" s="1"/>
    </row>
  </sheetData>
  <conditionalFormatting sqref="B55:B5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C5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D5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E5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5:F5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:G5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5:I5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5:J5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5:K5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5:L5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5:P5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5:Q5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5:R5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5:S5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5:T5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5:U5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5:V5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:B6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C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:D6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3:E6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:F6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:G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3:H6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3:I6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3:J6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:K6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3:L6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3:M6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3:N6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3:O6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3:P6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3:Q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3:R6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3:S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63:T6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63:U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63:V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20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0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0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0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I20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2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L2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M20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:N20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:O20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:P20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:Q20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:R2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:S2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:T20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:U20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:V20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52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5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D52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E52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F52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G52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:H52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4:I52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J52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:K52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4:L52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4:M52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N52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O52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4:P52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4:Q5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4:R52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4:S52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4:T52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4:U52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4:V52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2012-09-01T09:06:37Z</cp:lastPrinted>
  <dcterms:created xsi:type="dcterms:W3CDTF">2012-03-21T18:02:33Z</dcterms:created>
  <dcterms:modified xsi:type="dcterms:W3CDTF">2013-03-01T15:04:43Z</dcterms:modified>
</cp:coreProperties>
</file>